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all" sheetId="1" r:id="rId4"/>
    <sheet state="visible" name="Overall - Times" sheetId="2" r:id="rId5"/>
  </sheets>
  <definedNames/>
  <calcPr/>
</workbook>
</file>

<file path=xl/sharedStrings.xml><?xml version="1.0" encoding="utf-8"?>
<sst xmlns="http://schemas.openxmlformats.org/spreadsheetml/2006/main" count="193" uniqueCount="88">
  <si>
    <t>Overall</t>
  </si>
  <si>
    <t>D-PN</t>
  </si>
  <si>
    <t>Boat Type</t>
  </si>
  <si>
    <t>Boat Name/Sail Number</t>
  </si>
  <si>
    <t>Overall Race Pts</t>
  </si>
  <si>
    <t>Overall Ranking</t>
  </si>
  <si>
    <t>Matthew Upton, Nate Clark,
Gary</t>
  </si>
  <si>
    <t>Thunderbird - Makima, 122</t>
  </si>
  <si>
    <t>First</t>
  </si>
  <si>
    <t>Christian Holtz, Emma Fry, Stephen Griffith, John Watkins</t>
  </si>
  <si>
    <t>BSK - Eleanora</t>
  </si>
  <si>
    <t>Second</t>
  </si>
  <si>
    <t>Jake O'Brien, Bill Currie, Rodrigo Merlos</t>
  </si>
  <si>
    <t>Lightning - Buttermint</t>
  </si>
  <si>
    <t>Second (Tied)</t>
  </si>
  <si>
    <t>Matthew Wolfe, Zikki Wang, Anne Vander Mey</t>
  </si>
  <si>
    <t>BJK - Pamela</t>
  </si>
  <si>
    <t>Enes Ajroud, Cynthia Fitzsimmons</t>
  </si>
  <si>
    <t>BJK - Footloose</t>
  </si>
  <si>
    <t>Ken Rasmussen</t>
  </si>
  <si>
    <t>El Toro 11817</t>
  </si>
  <si>
    <t>Classic Plastic</t>
  </si>
  <si>
    <t>Tom Dorrance</t>
  </si>
  <si>
    <t>El Toro - 11218</t>
  </si>
  <si>
    <t>Natalie Mo, Patrick McKee, Tom Anderl</t>
  </si>
  <si>
    <t>Lightning - J&amp;H</t>
  </si>
  <si>
    <t>Karen Kline, Andy Andrakis, Daniela Ramirez</t>
  </si>
  <si>
    <t>BJK - Sterling</t>
  </si>
  <si>
    <t>Scott Foster, Aleks Pesti</t>
  </si>
  <si>
    <t>Lucille, Kitten</t>
  </si>
  <si>
    <t>Alan Slatter</t>
  </si>
  <si>
    <t>El Toro - 11472</t>
  </si>
  <si>
    <t>Robert Hodge</t>
  </si>
  <si>
    <t>Lady Jane - 6724</t>
  </si>
  <si>
    <t>Parker Harris</t>
  </si>
  <si>
    <t>Swift - Red</t>
  </si>
  <si>
    <t>Alex M. Dunne, Tonya Peck</t>
  </si>
  <si>
    <t>BJK - Velez</t>
  </si>
  <si>
    <t>Tim Yadon</t>
  </si>
  <si>
    <t>Hvalsoe 18, Haberchuck, blue rudder</t>
  </si>
  <si>
    <t>Riley Hall</t>
  </si>
  <si>
    <t>Gunny Sack / Red Sail
8ft Catboat</t>
  </si>
  <si>
    <t>Bennett Burke</t>
  </si>
  <si>
    <t>El Toro - No Color</t>
  </si>
  <si>
    <t>Bob Perkins &amp; Co.</t>
  </si>
  <si>
    <t xml:space="preserve">Plover </t>
  </si>
  <si>
    <t>Best Wood Classic</t>
  </si>
  <si>
    <t>Eric Hvalsoe</t>
  </si>
  <si>
    <t>Hvalsoe, Bandwagon</t>
  </si>
  <si>
    <t>Jesse Parkhurst</t>
  </si>
  <si>
    <t>Spoekhoegger - Catboat, white</t>
  </si>
  <si>
    <t>Bill Culliton, Marjana Ahrenshop</t>
  </si>
  <si>
    <t>Monk sloop - Blue-gray</t>
  </si>
  <si>
    <t>Alison Forsythe</t>
  </si>
  <si>
    <t>El Toro Whisper - 6894</t>
  </si>
  <si>
    <t>Michael Kleps</t>
  </si>
  <si>
    <t>El Toro - 10740</t>
  </si>
  <si>
    <t>Tim Dunn, Jessica Cole, Omair S Amed</t>
  </si>
  <si>
    <t>Great Pelican</t>
  </si>
  <si>
    <t>Michael Dolan</t>
  </si>
  <si>
    <t>El Toro, yellow-ish</t>
  </si>
  <si>
    <t>Frank Hu and Arendse Lund</t>
  </si>
  <si>
    <t>Swift - Green</t>
  </si>
  <si>
    <t>Leo Rathkamp</t>
  </si>
  <si>
    <t>El Toro - 9550</t>
  </si>
  <si>
    <t xml:space="preserve">Harvey, Sally, Chirag, </t>
  </si>
  <si>
    <t>Amie</t>
  </si>
  <si>
    <t>Caper Miel</t>
  </si>
  <si>
    <t>El Toro - 9311</t>
  </si>
  <si>
    <t>Don Lewis</t>
  </si>
  <si>
    <t>Yola (BYOB)</t>
  </si>
  <si>
    <t>Johnny</t>
  </si>
  <si>
    <t>Pelican - Red</t>
  </si>
  <si>
    <t>Tim Tapping</t>
  </si>
  <si>
    <t>Riff</t>
  </si>
  <si>
    <t>Carlos Sola-Llonch</t>
  </si>
  <si>
    <t>Swift - Blue</t>
  </si>
  <si>
    <t>Race 1</t>
  </si>
  <si>
    <t>Race 2</t>
  </si>
  <si>
    <t>Race 3</t>
  </si>
  <si>
    <t>Race 4</t>
  </si>
  <si>
    <t>Elapsed Time</t>
  </si>
  <si>
    <t>Corrected Time</t>
  </si>
  <si>
    <t>Place</t>
  </si>
  <si>
    <t>Race Pts</t>
  </si>
  <si>
    <t>DNS</t>
  </si>
  <si>
    <t>DNF</t>
  </si>
  <si>
    <t>DSQ (Over early)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</si>
</sst>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0.0"/>
      <color rgb="FF000000"/>
      <name val="Arial"/>
      <scheme val="minor"/>
    </font>
    <font>
      <b/>
      <sz val="11.0"/>
      <color theme="1"/>
      <name val="Calibri"/>
    </font>
    <font/>
    <font>
      <sz val="11.0"/>
      <color theme="1"/>
      <name val="Arial"/>
    </font>
    <font>
      <b/>
      <sz val="11.0"/>
      <color theme="1"/>
      <name val="Arial"/>
    </font>
    <font>
      <sz val="11.0"/>
      <color rgb="FF222222"/>
      <name val="&quot;Google Sans&quot;"/>
    </font>
    <font>
      <sz val="11.0"/>
      <color theme="1"/>
      <name val="Calibri"/>
    </font>
    <font>
      <sz val="11.0"/>
      <color rgb="FF222222"/>
      <name val="&quot;docs-Google Sans&quot;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</fills>
  <borders count="10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2" fillId="2" fontId="3" numFmtId="0" xfId="0" applyBorder="1" applyFont="1"/>
    <xf borderId="3" fillId="2" fontId="3" numFmtId="0" xfId="0" applyBorder="1" applyFont="1"/>
    <xf borderId="0" fillId="0" fontId="3" numFmtId="0" xfId="0" applyAlignment="1" applyFont="1">
      <alignment vertical="bottom"/>
    </xf>
    <xf borderId="4" fillId="2" fontId="3" numFmtId="0" xfId="0" applyBorder="1" applyFont="1"/>
    <xf borderId="5" fillId="2" fontId="3" numFmtId="0" xfId="0" applyBorder="1" applyFont="1"/>
    <xf borderId="4" fillId="2" fontId="1" numFmtId="0" xfId="0" applyAlignment="1" applyBorder="1" applyFont="1">
      <alignment horizontal="center" shrinkToFit="0" wrapText="1"/>
    </xf>
    <xf borderId="5" fillId="2" fontId="1" numFmtId="0" xfId="0" applyAlignment="1" applyBorder="1" applyFont="1">
      <alignment horizontal="center" shrinkToFit="0" wrapText="1"/>
    </xf>
    <xf borderId="6" fillId="2" fontId="3" numFmtId="0" xfId="0" applyBorder="1" applyFont="1"/>
    <xf borderId="6" fillId="2" fontId="4" numFmtId="0" xfId="0" applyAlignment="1" applyBorder="1" applyFont="1">
      <alignment horizontal="center" shrinkToFit="0" wrapText="1"/>
    </xf>
    <xf borderId="7" fillId="2" fontId="4" numFmtId="0" xfId="0" applyAlignment="1" applyBorder="1" applyFont="1">
      <alignment horizontal="center" shrinkToFit="0" wrapText="1"/>
    </xf>
    <xf borderId="8" fillId="3" fontId="5" numFmtId="0" xfId="0" applyAlignment="1" applyBorder="1" applyFill="1" applyFont="1">
      <alignment shrinkToFit="0" vertical="bottom" wrapText="1"/>
    </xf>
    <xf borderId="7" fillId="3" fontId="5" numFmtId="0" xfId="0" applyAlignment="1" applyBorder="1" applyFont="1">
      <alignment vertical="bottom"/>
    </xf>
    <xf borderId="7" fillId="0" fontId="3" numFmtId="164" xfId="0" applyAlignment="1" applyBorder="1" applyFont="1" applyNumberFormat="1">
      <alignment horizontal="center"/>
    </xf>
    <xf borderId="7" fillId="0" fontId="6" numFmtId="4" xfId="0" applyAlignment="1" applyBorder="1" applyFont="1" applyNumberFormat="1">
      <alignment horizontal="center"/>
    </xf>
    <xf borderId="7" fillId="4" fontId="3" numFmtId="0" xfId="0" applyAlignment="1" applyBorder="1" applyFill="1" applyFont="1">
      <alignment horizontal="right" vertical="bottom"/>
    </xf>
    <xf borderId="7" fillId="0" fontId="6" numFmtId="164" xfId="0" applyAlignment="1" applyBorder="1" applyFont="1" applyNumberFormat="1">
      <alignment horizontal="center"/>
    </xf>
    <xf borderId="7" fillId="3" fontId="5" numFmtId="0" xfId="0" applyAlignment="1" applyBorder="1" applyFont="1">
      <alignment shrinkToFit="0" vertical="bottom" wrapText="1"/>
    </xf>
    <xf borderId="7" fillId="0" fontId="6" numFmtId="0" xfId="0" applyAlignment="1" applyBorder="1" applyFont="1">
      <alignment horizontal="center"/>
    </xf>
    <xf borderId="8" fillId="3" fontId="7" numFmtId="0" xfId="0" applyAlignment="1" applyBorder="1" applyFont="1">
      <alignment vertical="bottom"/>
    </xf>
    <xf borderId="0" fillId="0" fontId="3" numFmtId="0" xfId="0" applyAlignment="1" applyFont="1">
      <alignment shrinkToFit="0" vertical="bottom" wrapText="0"/>
    </xf>
    <xf borderId="9" fillId="2" fontId="1" numFmtId="0" xfId="0" applyAlignment="1" applyBorder="1" applyFont="1">
      <alignment horizontal="center" shrinkToFit="0" wrapText="1"/>
    </xf>
    <xf borderId="9" fillId="0" fontId="2" numFmtId="0" xfId="0" applyBorder="1" applyFont="1"/>
    <xf borderId="7" fillId="0" fontId="2" numFmtId="0" xfId="0" applyBorder="1" applyFont="1"/>
    <xf borderId="6" fillId="2" fontId="1" numFmtId="0" xfId="0" applyAlignment="1" applyBorder="1" applyFont="1">
      <alignment horizontal="center" shrinkToFit="0" wrapText="1"/>
    </xf>
    <xf borderId="7" fillId="0" fontId="3" numFmtId="46" xfId="0" applyAlignment="1" applyBorder="1" applyFont="1" applyNumberFormat="1">
      <alignment horizontal="right" vertical="bottom"/>
    </xf>
    <xf borderId="7" fillId="0" fontId="6" numFmtId="21" xfId="0" applyAlignment="1" applyBorder="1" applyFont="1" applyNumberFormat="1">
      <alignment horizontal="center"/>
    </xf>
    <xf borderId="7" fillId="0" fontId="6" numFmtId="46" xfId="0" applyAlignment="1" applyBorder="1" applyFont="1" applyNumberFormat="1">
      <alignment horizontal="center" vertical="bottom"/>
    </xf>
    <xf borderId="7" fillId="0" fontId="6" numFmtId="0" xfId="0" applyAlignment="1" applyBorder="1" applyFont="1">
      <alignment horizontal="center" vertical="bottom"/>
    </xf>
    <xf borderId="7" fillId="0" fontId="3" numFmtId="0" xfId="0" applyAlignment="1" applyBorder="1" applyFont="1">
      <alignment vertical="bottom"/>
    </xf>
    <xf borderId="7" fillId="0" fontId="3" numFmtId="46" xfId="0" applyAlignment="1" applyBorder="1" applyFont="1" applyNumberFormat="1">
      <alignment vertical="bottom"/>
    </xf>
    <xf borderId="7" fillId="0" fontId="6" numFmtId="21" xfId="0" applyAlignment="1" applyBorder="1" applyFont="1" applyNumberFormat="1">
      <alignment horizontal="center" vertical="bottom"/>
    </xf>
    <xf borderId="7" fillId="0" fontId="3" numFmtId="21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/>
      <c r="C1" s="3"/>
      <c r="D1" s="4"/>
      <c r="E1" s="5"/>
      <c r="F1" s="6"/>
    </row>
    <row r="2">
      <c r="A2" s="7"/>
      <c r="B2" s="8"/>
      <c r="C2" s="8" t="s">
        <v>1</v>
      </c>
      <c r="D2" s="8"/>
      <c r="E2" s="8"/>
      <c r="F2" s="6"/>
    </row>
    <row r="3">
      <c r="A3" s="9" t="s">
        <v>2</v>
      </c>
      <c r="B3" s="10" t="s">
        <v>3</v>
      </c>
      <c r="C3" s="11"/>
      <c r="D3" s="12" t="s">
        <v>4</v>
      </c>
      <c r="E3" s="13" t="s">
        <v>5</v>
      </c>
      <c r="F3" s="6"/>
    </row>
    <row r="4">
      <c r="A4" s="14" t="s">
        <v>6</v>
      </c>
      <c r="B4" s="15" t="s">
        <v>7</v>
      </c>
      <c r="C4" s="16">
        <v>90.81809999999999</v>
      </c>
      <c r="D4" s="17">
        <v>4.0</v>
      </c>
      <c r="E4" s="18">
        <v>1.0</v>
      </c>
      <c r="F4" s="6" t="s">
        <v>8</v>
      </c>
    </row>
    <row r="5">
      <c r="A5" s="14" t="s">
        <v>9</v>
      </c>
      <c r="B5" s="15" t="s">
        <v>10</v>
      </c>
      <c r="C5" s="16">
        <v>95.0</v>
      </c>
      <c r="D5" s="17">
        <v>3.8181818181818183</v>
      </c>
      <c r="E5" s="18">
        <v>2.0</v>
      </c>
      <c r="F5" s="6" t="s">
        <v>11</v>
      </c>
    </row>
    <row r="6">
      <c r="A6" s="14" t="s">
        <v>12</v>
      </c>
      <c r="B6" s="15" t="s">
        <v>13</v>
      </c>
      <c r="C6" s="16">
        <v>88.5</v>
      </c>
      <c r="D6" s="17">
        <v>3.8181818181818183</v>
      </c>
      <c r="E6" s="18">
        <v>2.0</v>
      </c>
      <c r="F6" s="6" t="s">
        <v>14</v>
      </c>
    </row>
    <row r="7">
      <c r="A7" s="14" t="s">
        <v>15</v>
      </c>
      <c r="B7" s="15" t="s">
        <v>16</v>
      </c>
      <c r="C7" s="16">
        <v>98.0</v>
      </c>
      <c r="D7" s="17">
        <v>3.6363636363636362</v>
      </c>
      <c r="E7" s="18">
        <v>4.0</v>
      </c>
      <c r="F7" s="6"/>
    </row>
    <row r="8">
      <c r="A8" s="14" t="s">
        <v>17</v>
      </c>
      <c r="B8" s="15" t="s">
        <v>18</v>
      </c>
      <c r="C8" s="16">
        <v>98.0</v>
      </c>
      <c r="D8" s="17">
        <v>3.4242424242424243</v>
      </c>
      <c r="E8" s="18">
        <v>5.0</v>
      </c>
      <c r="F8" s="6"/>
    </row>
    <row r="9">
      <c r="A9" s="14" t="s">
        <v>19</v>
      </c>
      <c r="B9" s="15" t="s">
        <v>20</v>
      </c>
      <c r="C9" s="16">
        <v>126.6</v>
      </c>
      <c r="D9" s="17">
        <v>3.1818181818181817</v>
      </c>
      <c r="E9" s="18">
        <v>6.0</v>
      </c>
      <c r="F9" s="6" t="s">
        <v>21</v>
      </c>
    </row>
    <row r="10">
      <c r="A10" s="14" t="s">
        <v>22</v>
      </c>
      <c r="B10" s="15" t="s">
        <v>23</v>
      </c>
      <c r="C10" s="16">
        <v>126.6</v>
      </c>
      <c r="D10" s="17">
        <v>3.0606060606060606</v>
      </c>
      <c r="E10" s="18">
        <v>7.0</v>
      </c>
      <c r="F10" s="6"/>
    </row>
    <row r="11">
      <c r="A11" s="14" t="s">
        <v>24</v>
      </c>
      <c r="B11" s="15" t="s">
        <v>25</v>
      </c>
      <c r="C11" s="19">
        <v>88.5</v>
      </c>
      <c r="D11" s="17">
        <v>2.9696969696969697</v>
      </c>
      <c r="E11" s="18">
        <v>8.0</v>
      </c>
      <c r="F11" s="6"/>
    </row>
    <row r="12">
      <c r="A12" s="14" t="s">
        <v>26</v>
      </c>
      <c r="B12" s="15" t="s">
        <v>27</v>
      </c>
      <c r="C12" s="16">
        <v>98.0</v>
      </c>
      <c r="D12" s="17">
        <v>2.909090909090909</v>
      </c>
      <c r="E12" s="18">
        <v>9.0</v>
      </c>
      <c r="F12" s="6"/>
    </row>
    <row r="13">
      <c r="A13" s="14" t="s">
        <v>28</v>
      </c>
      <c r="B13" s="15" t="s">
        <v>29</v>
      </c>
      <c r="C13" s="16">
        <v>116.0</v>
      </c>
      <c r="D13" s="17">
        <v>2.878787878787879</v>
      </c>
      <c r="E13" s="18">
        <v>10.0</v>
      </c>
      <c r="F13" s="6"/>
    </row>
    <row r="14">
      <c r="A14" s="20" t="s">
        <v>30</v>
      </c>
      <c r="B14" s="15" t="s">
        <v>31</v>
      </c>
      <c r="C14" s="16">
        <v>126.6</v>
      </c>
      <c r="D14" s="17">
        <v>2.5757575757575757</v>
      </c>
      <c r="E14" s="18">
        <v>11.0</v>
      </c>
      <c r="F14" s="6"/>
    </row>
    <row r="15">
      <c r="A15" s="14" t="s">
        <v>32</v>
      </c>
      <c r="B15" s="15" t="s">
        <v>33</v>
      </c>
      <c r="C15" s="21">
        <v>88.5</v>
      </c>
      <c r="D15" s="17">
        <v>2.5454545454545454</v>
      </c>
      <c r="E15" s="18">
        <v>12.0</v>
      </c>
      <c r="F15" s="6"/>
    </row>
    <row r="16">
      <c r="A16" s="22" t="s">
        <v>34</v>
      </c>
      <c r="B16" s="15" t="s">
        <v>35</v>
      </c>
      <c r="C16" s="19">
        <v>110.0</v>
      </c>
      <c r="D16" s="17">
        <v>2.212121212121212</v>
      </c>
      <c r="E16" s="18">
        <v>13.0</v>
      </c>
      <c r="F16" s="6"/>
    </row>
    <row r="17">
      <c r="A17" s="14" t="s">
        <v>36</v>
      </c>
      <c r="B17" s="15" t="s">
        <v>37</v>
      </c>
      <c r="C17" s="16">
        <v>98.0</v>
      </c>
      <c r="D17" s="17">
        <v>2.1818181818181817</v>
      </c>
      <c r="E17" s="18">
        <v>14.0</v>
      </c>
      <c r="F17" s="6"/>
    </row>
    <row r="18">
      <c r="A18" s="14" t="s">
        <v>38</v>
      </c>
      <c r="B18" s="20" t="s">
        <v>39</v>
      </c>
      <c r="C18" s="16">
        <v>98.8</v>
      </c>
      <c r="D18" s="17">
        <v>2.1818181818181817</v>
      </c>
      <c r="E18" s="18">
        <v>15.0</v>
      </c>
      <c r="F18" s="6"/>
    </row>
    <row r="19">
      <c r="A19" s="14" t="s">
        <v>40</v>
      </c>
      <c r="B19" s="15" t="s">
        <v>41</v>
      </c>
      <c r="C19" s="16">
        <v>120.0</v>
      </c>
      <c r="D19" s="17">
        <v>1.878787878787879</v>
      </c>
      <c r="E19" s="18">
        <v>16.0</v>
      </c>
      <c r="F19" s="6"/>
    </row>
    <row r="20">
      <c r="A20" s="14" t="s">
        <v>42</v>
      </c>
      <c r="B20" s="15" t="s">
        <v>43</v>
      </c>
      <c r="C20" s="16">
        <v>126.6</v>
      </c>
      <c r="D20" s="17">
        <v>1.8181818181818183</v>
      </c>
      <c r="E20" s="18">
        <v>17.0</v>
      </c>
      <c r="F20" s="6"/>
    </row>
    <row r="21">
      <c r="A21" s="14" t="s">
        <v>44</v>
      </c>
      <c r="B21" s="15" t="s">
        <v>45</v>
      </c>
      <c r="C21" s="19">
        <v>122.0</v>
      </c>
      <c r="D21" s="17">
        <v>1.696969696969697</v>
      </c>
      <c r="E21" s="18">
        <v>18.0</v>
      </c>
      <c r="F21" s="23" t="s">
        <v>46</v>
      </c>
    </row>
    <row r="22">
      <c r="A22" s="14" t="s">
        <v>47</v>
      </c>
      <c r="B22" s="15" t="s">
        <v>48</v>
      </c>
      <c r="C22" s="16">
        <v>105.1</v>
      </c>
      <c r="D22" s="17">
        <v>1.6666666666666665</v>
      </c>
      <c r="E22" s="18">
        <v>19.0</v>
      </c>
      <c r="F22" s="6"/>
    </row>
    <row r="23">
      <c r="A23" s="14" t="s">
        <v>49</v>
      </c>
      <c r="B23" s="20" t="s">
        <v>50</v>
      </c>
      <c r="C23" s="21">
        <v>107.7</v>
      </c>
      <c r="D23" s="17">
        <v>1.606060606060606</v>
      </c>
      <c r="E23" s="18">
        <v>20.0</v>
      </c>
      <c r="F23" s="6"/>
    </row>
    <row r="24">
      <c r="A24" s="14" t="s">
        <v>51</v>
      </c>
      <c r="B24" s="15" t="s">
        <v>52</v>
      </c>
      <c r="C24" s="19">
        <v>110.0</v>
      </c>
      <c r="D24" s="17">
        <v>1.4848484848484849</v>
      </c>
      <c r="E24" s="18">
        <v>21.0</v>
      </c>
      <c r="F24" s="6"/>
    </row>
    <row r="25">
      <c r="A25" s="14" t="s">
        <v>53</v>
      </c>
      <c r="B25" s="15" t="s">
        <v>54</v>
      </c>
      <c r="C25" s="16">
        <v>126.6</v>
      </c>
      <c r="D25" s="17">
        <v>1.3333333333333335</v>
      </c>
      <c r="E25" s="18">
        <v>22.0</v>
      </c>
      <c r="F25" s="6"/>
    </row>
    <row r="26">
      <c r="A26" s="14" t="s">
        <v>55</v>
      </c>
      <c r="B26" s="15" t="s">
        <v>56</v>
      </c>
      <c r="C26" s="16">
        <v>126.6</v>
      </c>
      <c r="D26" s="17">
        <v>1.212121212121212</v>
      </c>
      <c r="E26" s="18">
        <v>23.0</v>
      </c>
      <c r="F26" s="6"/>
    </row>
    <row r="27">
      <c r="A27" s="14" t="s">
        <v>57</v>
      </c>
      <c r="B27" s="15" t="s">
        <v>58</v>
      </c>
      <c r="C27" s="16">
        <v>131.2</v>
      </c>
      <c r="D27" s="17">
        <v>1.121212121212121</v>
      </c>
      <c r="E27" s="18">
        <v>24.0</v>
      </c>
      <c r="F27" s="6"/>
    </row>
    <row r="28">
      <c r="A28" s="14" t="s">
        <v>59</v>
      </c>
      <c r="B28" s="15" t="s">
        <v>60</v>
      </c>
      <c r="C28" s="16">
        <v>126.6</v>
      </c>
      <c r="D28" s="17">
        <v>1.0606060606060606</v>
      </c>
      <c r="E28" s="18">
        <v>25.0</v>
      </c>
      <c r="F28" s="6"/>
    </row>
    <row r="29">
      <c r="A29" s="14" t="s">
        <v>61</v>
      </c>
      <c r="B29" s="15" t="s">
        <v>62</v>
      </c>
      <c r="C29" s="19">
        <v>110.0</v>
      </c>
      <c r="D29" s="17">
        <v>1.0</v>
      </c>
      <c r="E29" s="18">
        <v>26.0</v>
      </c>
      <c r="F29" s="6"/>
    </row>
    <row r="30">
      <c r="A30" s="14" t="s">
        <v>63</v>
      </c>
      <c r="B30" s="15" t="s">
        <v>64</v>
      </c>
      <c r="C30" s="16">
        <v>126.6</v>
      </c>
      <c r="D30" s="17">
        <v>0.9393939393939394</v>
      </c>
      <c r="E30" s="18">
        <v>27.0</v>
      </c>
      <c r="F30" s="6"/>
    </row>
    <row r="31">
      <c r="A31" s="14" t="s">
        <v>65</v>
      </c>
      <c r="B31" s="15" t="s">
        <v>66</v>
      </c>
      <c r="C31" s="21">
        <v>125.0</v>
      </c>
      <c r="D31" s="17">
        <v>0.8484848484848485</v>
      </c>
      <c r="E31" s="18">
        <v>28.0</v>
      </c>
      <c r="F31" s="6"/>
    </row>
    <row r="32">
      <c r="A32" s="14" t="s">
        <v>67</v>
      </c>
      <c r="B32" s="15" t="s">
        <v>68</v>
      </c>
      <c r="C32" s="16">
        <v>126.6</v>
      </c>
      <c r="D32" s="17">
        <v>0.7575757575757576</v>
      </c>
      <c r="E32" s="18">
        <v>29.0</v>
      </c>
      <c r="F32" s="6"/>
    </row>
    <row r="33">
      <c r="A33" s="14" t="s">
        <v>69</v>
      </c>
      <c r="B33" s="15" t="s">
        <v>70</v>
      </c>
      <c r="C33" s="21">
        <v>125.0</v>
      </c>
      <c r="D33" s="17">
        <v>0.6666666666666667</v>
      </c>
      <c r="E33" s="18">
        <v>30.0</v>
      </c>
      <c r="F33" s="6"/>
    </row>
    <row r="34">
      <c r="A34" s="14" t="s">
        <v>71</v>
      </c>
      <c r="B34" s="20" t="s">
        <v>72</v>
      </c>
      <c r="C34" s="19">
        <v>135.0</v>
      </c>
      <c r="D34" s="17">
        <v>0.3939393939393939</v>
      </c>
      <c r="E34" s="18">
        <v>31.0</v>
      </c>
      <c r="F34" s="6"/>
    </row>
    <row r="35">
      <c r="A35" s="14" t="s">
        <v>73</v>
      </c>
      <c r="B35" s="20" t="s">
        <v>74</v>
      </c>
      <c r="C35" s="19">
        <v>122.0</v>
      </c>
      <c r="D35" s="17">
        <v>0.15151515151515152</v>
      </c>
      <c r="E35" s="18">
        <v>32.0</v>
      </c>
      <c r="F35" s="6"/>
    </row>
    <row r="36">
      <c r="A36" s="14" t="s">
        <v>75</v>
      </c>
      <c r="B36" s="15" t="s">
        <v>76</v>
      </c>
      <c r="C36" s="19">
        <v>110.0</v>
      </c>
      <c r="D36" s="17">
        <v>0.0</v>
      </c>
      <c r="E36" s="18">
        <v>33.0</v>
      </c>
      <c r="F36" s="6"/>
    </row>
  </sheetData>
  <mergeCells count="1">
    <mergeCell ref="A1:C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5"/>
      <c r="U1" s="5"/>
    </row>
    <row r="2">
      <c r="A2" s="7"/>
      <c r="B2" s="8"/>
      <c r="C2" s="8" t="s">
        <v>1</v>
      </c>
      <c r="D2" s="24" t="s">
        <v>77</v>
      </c>
      <c r="E2" s="25"/>
      <c r="F2" s="25"/>
      <c r="G2" s="26"/>
      <c r="H2" s="24" t="s">
        <v>78</v>
      </c>
      <c r="I2" s="25"/>
      <c r="J2" s="25"/>
      <c r="K2" s="26"/>
      <c r="L2" s="24" t="s">
        <v>79</v>
      </c>
      <c r="M2" s="25"/>
      <c r="N2" s="25"/>
      <c r="O2" s="26"/>
      <c r="P2" s="24" t="s">
        <v>80</v>
      </c>
      <c r="Q2" s="25"/>
      <c r="R2" s="25"/>
      <c r="S2" s="26"/>
      <c r="T2" s="8"/>
      <c r="U2" s="8"/>
    </row>
    <row r="3">
      <c r="A3" s="9" t="s">
        <v>2</v>
      </c>
      <c r="B3" s="10" t="s">
        <v>3</v>
      </c>
      <c r="C3" s="11"/>
      <c r="D3" s="27" t="s">
        <v>81</v>
      </c>
      <c r="E3" s="27" t="s">
        <v>82</v>
      </c>
      <c r="F3" s="27" t="s">
        <v>83</v>
      </c>
      <c r="G3" s="27" t="s">
        <v>84</v>
      </c>
      <c r="H3" s="27" t="s">
        <v>81</v>
      </c>
      <c r="I3" s="27" t="s">
        <v>82</v>
      </c>
      <c r="J3" s="27" t="s">
        <v>83</v>
      </c>
      <c r="K3" s="27" t="s">
        <v>84</v>
      </c>
      <c r="L3" s="27" t="s">
        <v>81</v>
      </c>
      <c r="M3" s="27" t="s">
        <v>82</v>
      </c>
      <c r="N3" s="27" t="s">
        <v>83</v>
      </c>
      <c r="O3" s="27" t="s">
        <v>84</v>
      </c>
      <c r="P3" s="27" t="s">
        <v>81</v>
      </c>
      <c r="Q3" s="27" t="s">
        <v>82</v>
      </c>
      <c r="R3" s="27" t="s">
        <v>83</v>
      </c>
      <c r="S3" s="27" t="s">
        <v>84</v>
      </c>
      <c r="T3" s="12" t="s">
        <v>4</v>
      </c>
      <c r="U3" s="13" t="s">
        <v>5</v>
      </c>
    </row>
    <row r="4">
      <c r="A4" s="14" t="s">
        <v>6</v>
      </c>
      <c r="B4" s="15" t="s">
        <v>7</v>
      </c>
      <c r="C4" s="16">
        <v>90.81809999999999</v>
      </c>
      <c r="D4" s="28">
        <v>1.2541666666666667</v>
      </c>
      <c r="E4" s="29">
        <f t="shared" ref="E4:E8" si="1">IF(ISNUMBER(D4),D4*100/$C4,"")</f>
        <v>1.380965542</v>
      </c>
      <c r="F4" s="21">
        <f t="shared" ref="F4:F36" si="2">IF(ISNUMBER(D4),_xlfn.RANK.EQ(E4,E$4:E$36,1),"")</f>
        <v>1</v>
      </c>
      <c r="G4" s="17">
        <f t="shared" ref="G4:G17" si="3">(33-F4+1)/33</f>
        <v>1</v>
      </c>
      <c r="H4" s="28">
        <v>1.3034722222222221</v>
      </c>
      <c r="I4" s="29">
        <f t="shared" ref="I4:I8" si="4">IF(ISNUMBER(H4),H4*100/$C4,"")</f>
        <v>1.435255992</v>
      </c>
      <c r="J4" s="21">
        <f t="shared" ref="J4:J36" si="5">IF(ISNUMBER(H4),_xlfn.RANK.EQ(I4,I$4:I$36,1),"")</f>
        <v>1</v>
      </c>
      <c r="K4" s="17">
        <f t="shared" ref="K4:K26" si="6">(33-J4+1)/33</f>
        <v>1</v>
      </c>
      <c r="L4" s="28">
        <v>1.3027777777777778</v>
      </c>
      <c r="M4" s="29">
        <f t="shared" ref="M4:M8" si="7">IF(ISNUMBER(L4),L4*100/$C4,"")</f>
        <v>1.434491338</v>
      </c>
      <c r="N4" s="21">
        <f t="shared" ref="N4:N36" si="8">IF(ISNUMBER(L4),_xlfn.RANK.EQ(M4,M$4:M$36,1),"")</f>
        <v>1</v>
      </c>
      <c r="O4" s="17">
        <f t="shared" ref="O4:O16" si="9">(33-N4+1)/33</f>
        <v>1</v>
      </c>
      <c r="P4" s="28">
        <v>1.3930555555555555</v>
      </c>
      <c r="Q4" s="29">
        <f t="shared" ref="Q4:Q8" si="10">IF(ISNUMBER(P4),P4*100/$C4,"")</f>
        <v>1.533896388</v>
      </c>
      <c r="R4" s="21">
        <f t="shared" ref="R4:R36" si="11">IF(ISNUMBER(P4),_xlfn.RANK.EQ(Q4,Q$4:Q$36,1),"")</f>
        <v>1</v>
      </c>
      <c r="S4" s="17">
        <f t="shared" ref="S4:S24" si="12">(33-R4+1)/33</f>
        <v>1</v>
      </c>
      <c r="T4" s="17">
        <f t="shared" ref="T4:T36" si="13">SUM(S4,O4,K4,G4)</f>
        <v>4</v>
      </c>
      <c r="U4" s="18">
        <v>1.0</v>
      </c>
    </row>
    <row r="5">
      <c r="A5" s="14" t="s">
        <v>9</v>
      </c>
      <c r="B5" s="15" t="s">
        <v>10</v>
      </c>
      <c r="C5" s="16">
        <v>95.0</v>
      </c>
      <c r="D5" s="30">
        <v>1.4444444444444444</v>
      </c>
      <c r="E5" s="29">
        <f t="shared" si="1"/>
        <v>1.520467836</v>
      </c>
      <c r="F5" s="21">
        <f t="shared" si="2"/>
        <v>3</v>
      </c>
      <c r="G5" s="17">
        <f t="shared" si="3"/>
        <v>0.9393939394</v>
      </c>
      <c r="H5" s="30">
        <v>1.48125</v>
      </c>
      <c r="I5" s="29">
        <f t="shared" si="4"/>
        <v>1.559210526</v>
      </c>
      <c r="J5" s="21">
        <f t="shared" si="5"/>
        <v>2</v>
      </c>
      <c r="K5" s="17">
        <f t="shared" si="6"/>
        <v>0.9696969697</v>
      </c>
      <c r="L5" s="30">
        <v>1.4847222222222223</v>
      </c>
      <c r="M5" s="29">
        <f t="shared" si="7"/>
        <v>1.562865497</v>
      </c>
      <c r="N5" s="21">
        <f t="shared" si="8"/>
        <v>3</v>
      </c>
      <c r="O5" s="17">
        <f t="shared" si="9"/>
        <v>0.9393939394</v>
      </c>
      <c r="P5" s="30">
        <v>1.5986111111111112</v>
      </c>
      <c r="Q5" s="29">
        <f t="shared" si="10"/>
        <v>1.682748538</v>
      </c>
      <c r="R5" s="21">
        <f t="shared" si="11"/>
        <v>2</v>
      </c>
      <c r="S5" s="17">
        <f t="shared" si="12"/>
        <v>0.9696969697</v>
      </c>
      <c r="T5" s="17">
        <f t="shared" si="13"/>
        <v>3.818181818</v>
      </c>
      <c r="U5" s="18">
        <v>2.0</v>
      </c>
    </row>
    <row r="6">
      <c r="A6" s="14" t="s">
        <v>12</v>
      </c>
      <c r="B6" s="15" t="s">
        <v>13</v>
      </c>
      <c r="C6" s="16">
        <v>88.5</v>
      </c>
      <c r="D6" s="28">
        <v>1.304861111111111</v>
      </c>
      <c r="E6" s="29">
        <f t="shared" si="1"/>
        <v>1.474419335</v>
      </c>
      <c r="F6" s="21">
        <f t="shared" si="2"/>
        <v>2</v>
      </c>
      <c r="G6" s="17">
        <f t="shared" si="3"/>
        <v>0.9696969697</v>
      </c>
      <c r="H6" s="28">
        <v>1.4555555555555555</v>
      </c>
      <c r="I6" s="29">
        <f t="shared" si="4"/>
        <v>1.644695543</v>
      </c>
      <c r="J6" s="21">
        <f t="shared" si="5"/>
        <v>3</v>
      </c>
      <c r="K6" s="17">
        <f t="shared" si="6"/>
        <v>0.9393939394</v>
      </c>
      <c r="L6" s="28">
        <v>1.354861111111111</v>
      </c>
      <c r="M6" s="29">
        <f t="shared" si="7"/>
        <v>1.53091651</v>
      </c>
      <c r="N6" s="21">
        <f t="shared" si="8"/>
        <v>2</v>
      </c>
      <c r="O6" s="17">
        <f t="shared" si="9"/>
        <v>0.9696969697</v>
      </c>
      <c r="P6" s="28">
        <v>1.5666666666666667</v>
      </c>
      <c r="Q6" s="29">
        <f t="shared" si="10"/>
        <v>1.770244821</v>
      </c>
      <c r="R6" s="21">
        <f t="shared" si="11"/>
        <v>3</v>
      </c>
      <c r="S6" s="17">
        <f t="shared" si="12"/>
        <v>0.9393939394</v>
      </c>
      <c r="T6" s="17">
        <f t="shared" si="13"/>
        <v>3.818181818</v>
      </c>
      <c r="U6" s="18">
        <v>2.0</v>
      </c>
    </row>
    <row r="7">
      <c r="A7" s="14" t="s">
        <v>15</v>
      </c>
      <c r="B7" s="15" t="s">
        <v>16</v>
      </c>
      <c r="C7" s="16">
        <v>98.0</v>
      </c>
      <c r="D7" s="30">
        <v>1.5569444444444445</v>
      </c>
      <c r="E7" s="29">
        <f t="shared" si="1"/>
        <v>1.588718821</v>
      </c>
      <c r="F7" s="21">
        <f t="shared" si="2"/>
        <v>4</v>
      </c>
      <c r="G7" s="17">
        <f t="shared" si="3"/>
        <v>0.9090909091</v>
      </c>
      <c r="H7" s="30">
        <v>1.6784722222222221</v>
      </c>
      <c r="I7" s="29">
        <f t="shared" si="4"/>
        <v>1.712726757</v>
      </c>
      <c r="J7" s="21">
        <f t="shared" si="5"/>
        <v>4</v>
      </c>
      <c r="K7" s="17">
        <f t="shared" si="6"/>
        <v>0.9090909091</v>
      </c>
      <c r="L7" s="30">
        <v>1.586111111111111</v>
      </c>
      <c r="M7" s="29">
        <f t="shared" si="7"/>
        <v>1.618480726</v>
      </c>
      <c r="N7" s="21">
        <f t="shared" si="8"/>
        <v>4</v>
      </c>
      <c r="O7" s="17">
        <f t="shared" si="9"/>
        <v>0.9090909091</v>
      </c>
      <c r="P7" s="30">
        <v>1.7819444444444446</v>
      </c>
      <c r="Q7" s="29">
        <f t="shared" si="10"/>
        <v>1.818310658</v>
      </c>
      <c r="R7" s="21">
        <f t="shared" si="11"/>
        <v>4</v>
      </c>
      <c r="S7" s="17">
        <f t="shared" si="12"/>
        <v>0.9090909091</v>
      </c>
      <c r="T7" s="17">
        <f t="shared" si="13"/>
        <v>3.636363636</v>
      </c>
      <c r="U7" s="18">
        <v>4.0</v>
      </c>
    </row>
    <row r="8">
      <c r="A8" s="14" t="s">
        <v>17</v>
      </c>
      <c r="B8" s="15" t="s">
        <v>18</v>
      </c>
      <c r="C8" s="16">
        <v>98.0</v>
      </c>
      <c r="D8" s="30">
        <v>1.5763888888888888</v>
      </c>
      <c r="E8" s="29">
        <f t="shared" si="1"/>
        <v>1.608560091</v>
      </c>
      <c r="F8" s="21">
        <f t="shared" si="2"/>
        <v>5</v>
      </c>
      <c r="G8" s="17">
        <f t="shared" si="3"/>
        <v>0.8787878788</v>
      </c>
      <c r="H8" s="30">
        <v>1.7375</v>
      </c>
      <c r="I8" s="29">
        <f t="shared" si="4"/>
        <v>1.772959184</v>
      </c>
      <c r="J8" s="21">
        <f t="shared" si="5"/>
        <v>5</v>
      </c>
      <c r="K8" s="17">
        <f t="shared" si="6"/>
        <v>0.8787878788</v>
      </c>
      <c r="L8" s="30">
        <v>1.84375</v>
      </c>
      <c r="M8" s="29">
        <f t="shared" si="7"/>
        <v>1.881377551</v>
      </c>
      <c r="N8" s="21">
        <f t="shared" si="8"/>
        <v>8</v>
      </c>
      <c r="O8" s="17">
        <f t="shared" si="9"/>
        <v>0.7878787879</v>
      </c>
      <c r="P8" s="30">
        <v>1.8895833333333334</v>
      </c>
      <c r="Q8" s="29">
        <f t="shared" si="10"/>
        <v>1.928146259</v>
      </c>
      <c r="R8" s="21">
        <f t="shared" si="11"/>
        <v>5</v>
      </c>
      <c r="S8" s="17">
        <f t="shared" si="12"/>
        <v>0.8787878788</v>
      </c>
      <c r="T8" s="17">
        <f t="shared" si="13"/>
        <v>3.424242424</v>
      </c>
      <c r="U8" s="18">
        <v>5.0</v>
      </c>
    </row>
    <row r="9">
      <c r="A9" s="14" t="s">
        <v>19</v>
      </c>
      <c r="B9" s="15" t="s">
        <v>20</v>
      </c>
      <c r="C9" s="16">
        <v>126.6</v>
      </c>
      <c r="D9" s="30">
        <v>1.19375</v>
      </c>
      <c r="E9" s="29">
        <f t="shared" ref="E9:E10" si="14">IF(ISNUMBER(D9),D9*200/$C9,"")</f>
        <v>1.885860979</v>
      </c>
      <c r="F9" s="21">
        <f t="shared" si="2"/>
        <v>11</v>
      </c>
      <c r="G9" s="17">
        <f t="shared" si="3"/>
        <v>0.696969697</v>
      </c>
      <c r="H9" s="30">
        <v>1.2166666666666666</v>
      </c>
      <c r="I9" s="29">
        <f t="shared" ref="I9:I10" si="15">IF(ISNUMBER(H9),H9*200/$C9,"")</f>
        <v>1.922064244</v>
      </c>
      <c r="J9" s="21">
        <f t="shared" si="5"/>
        <v>6</v>
      </c>
      <c r="K9" s="17">
        <f t="shared" si="6"/>
        <v>0.8484848485</v>
      </c>
      <c r="L9" s="30">
        <v>1.1868055555555554</v>
      </c>
      <c r="M9" s="29">
        <f t="shared" ref="M9:M10" si="16">IF(ISNUMBER(L9),L9*200/$C9,"")</f>
        <v>1.874890293</v>
      </c>
      <c r="N9" s="21">
        <f t="shared" si="8"/>
        <v>7</v>
      </c>
      <c r="O9" s="17">
        <f t="shared" si="9"/>
        <v>0.8181818182</v>
      </c>
      <c r="P9" s="30">
        <v>1.24375</v>
      </c>
      <c r="Q9" s="29">
        <f t="shared" ref="Q9:Q10" si="17">IF(ISNUMBER(P9),P9*200/$C9,"")</f>
        <v>1.964849921</v>
      </c>
      <c r="R9" s="21">
        <f t="shared" si="11"/>
        <v>7</v>
      </c>
      <c r="S9" s="17">
        <f t="shared" si="12"/>
        <v>0.8181818182</v>
      </c>
      <c r="T9" s="17">
        <f t="shared" si="13"/>
        <v>3.181818182</v>
      </c>
      <c r="U9" s="18">
        <v>6.0</v>
      </c>
    </row>
    <row r="10">
      <c r="A10" s="14" t="s">
        <v>22</v>
      </c>
      <c r="B10" s="15" t="s">
        <v>23</v>
      </c>
      <c r="C10" s="16">
        <v>126.6</v>
      </c>
      <c r="D10" s="28">
        <v>1.136111111111111</v>
      </c>
      <c r="E10" s="29">
        <f t="shared" si="14"/>
        <v>1.794804283</v>
      </c>
      <c r="F10" s="21">
        <f t="shared" si="2"/>
        <v>8</v>
      </c>
      <c r="G10" s="17">
        <f t="shared" si="3"/>
        <v>0.7878787879</v>
      </c>
      <c r="H10" s="28">
        <v>1.28125</v>
      </c>
      <c r="I10" s="29">
        <f t="shared" si="15"/>
        <v>2.024091627</v>
      </c>
      <c r="J10" s="21">
        <f t="shared" si="5"/>
        <v>9</v>
      </c>
      <c r="K10" s="17">
        <f t="shared" si="6"/>
        <v>0.7575757576</v>
      </c>
      <c r="L10" s="28">
        <v>1.2125</v>
      </c>
      <c r="M10" s="29">
        <f t="shared" si="16"/>
        <v>1.915481833</v>
      </c>
      <c r="N10" s="21">
        <f t="shared" si="8"/>
        <v>10</v>
      </c>
      <c r="O10" s="17">
        <f t="shared" si="9"/>
        <v>0.7272727273</v>
      </c>
      <c r="P10" s="28">
        <v>1.2652777777777777</v>
      </c>
      <c r="Q10" s="29">
        <f t="shared" si="17"/>
        <v>1.998859049</v>
      </c>
      <c r="R10" s="21">
        <f t="shared" si="11"/>
        <v>8</v>
      </c>
      <c r="S10" s="17">
        <f t="shared" si="12"/>
        <v>0.7878787879</v>
      </c>
      <c r="T10" s="17">
        <f t="shared" si="13"/>
        <v>3.060606061</v>
      </c>
      <c r="U10" s="18">
        <v>7.0</v>
      </c>
    </row>
    <row r="11">
      <c r="A11" s="14" t="s">
        <v>24</v>
      </c>
      <c r="B11" s="15" t="s">
        <v>25</v>
      </c>
      <c r="C11" s="19">
        <v>88.5</v>
      </c>
      <c r="D11" s="30">
        <v>1.6222222222222222</v>
      </c>
      <c r="E11" s="29">
        <f t="shared" ref="E11:E13" si="18">IF(ISNUMBER(D11),D11*100/$C11,"")</f>
        <v>1.83301946</v>
      </c>
      <c r="F11" s="21">
        <f t="shared" si="2"/>
        <v>10</v>
      </c>
      <c r="G11" s="17">
        <f t="shared" si="3"/>
        <v>0.7272727273</v>
      </c>
      <c r="H11" s="30">
        <v>1.7138888888888888</v>
      </c>
      <c r="I11" s="29">
        <f t="shared" ref="I11:I13" si="19">IF(ISNUMBER(H11),H11*100/$C11,"")</f>
        <v>1.936597615</v>
      </c>
      <c r="J11" s="21">
        <f t="shared" si="5"/>
        <v>7</v>
      </c>
      <c r="K11" s="17">
        <f t="shared" si="6"/>
        <v>0.8181818182</v>
      </c>
      <c r="L11" s="30">
        <v>1.6791666666666667</v>
      </c>
      <c r="M11" s="29">
        <f t="shared" ref="M11:M13" si="20">IF(ISNUMBER(L11),L11*100/$C11,"")</f>
        <v>1.897363465</v>
      </c>
      <c r="N11" s="21">
        <f t="shared" si="8"/>
        <v>9</v>
      </c>
      <c r="O11" s="17">
        <f t="shared" si="9"/>
        <v>0.7575757576</v>
      </c>
      <c r="P11" s="30">
        <v>1.8388888888888888</v>
      </c>
      <c r="Q11" s="29">
        <f t="shared" ref="Q11:Q13" si="21">IF(ISNUMBER(P11),P11*100/$C11,"")</f>
        <v>2.077840552</v>
      </c>
      <c r="R11" s="21">
        <f t="shared" si="11"/>
        <v>12</v>
      </c>
      <c r="S11" s="17">
        <f t="shared" si="12"/>
        <v>0.6666666667</v>
      </c>
      <c r="T11" s="17">
        <f t="shared" si="13"/>
        <v>2.96969697</v>
      </c>
      <c r="U11" s="18">
        <v>8.0</v>
      </c>
    </row>
    <row r="12">
      <c r="A12" s="14" t="s">
        <v>26</v>
      </c>
      <c r="B12" s="15" t="s">
        <v>27</v>
      </c>
      <c r="C12" s="16">
        <v>98.0</v>
      </c>
      <c r="D12" s="30">
        <v>1.7555555555555555</v>
      </c>
      <c r="E12" s="29">
        <f t="shared" si="18"/>
        <v>1.79138322</v>
      </c>
      <c r="F12" s="21">
        <f t="shared" si="2"/>
        <v>7</v>
      </c>
      <c r="G12" s="17">
        <f t="shared" si="3"/>
        <v>0.8181818182</v>
      </c>
      <c r="H12" s="30">
        <v>2.0243055555555554</v>
      </c>
      <c r="I12" s="29">
        <f t="shared" si="19"/>
        <v>2.065617914</v>
      </c>
      <c r="J12" s="21">
        <f t="shared" si="5"/>
        <v>13</v>
      </c>
      <c r="K12" s="17">
        <f t="shared" si="6"/>
        <v>0.6363636364</v>
      </c>
      <c r="L12" s="30">
        <v>1.8847222222222222</v>
      </c>
      <c r="M12" s="29">
        <f t="shared" si="20"/>
        <v>1.923185941</v>
      </c>
      <c r="N12" s="21">
        <f t="shared" si="8"/>
        <v>11</v>
      </c>
      <c r="O12" s="17">
        <f t="shared" si="9"/>
        <v>0.696969697</v>
      </c>
      <c r="P12" s="30">
        <v>1.9895833333333333</v>
      </c>
      <c r="Q12" s="29">
        <f t="shared" si="21"/>
        <v>2.030187075</v>
      </c>
      <c r="R12" s="21">
        <f t="shared" si="11"/>
        <v>9</v>
      </c>
      <c r="S12" s="17">
        <f t="shared" si="12"/>
        <v>0.7575757576</v>
      </c>
      <c r="T12" s="17">
        <f t="shared" si="13"/>
        <v>2.909090909</v>
      </c>
      <c r="U12" s="18">
        <v>9.0</v>
      </c>
    </row>
    <row r="13">
      <c r="A13" s="14" t="s">
        <v>28</v>
      </c>
      <c r="B13" s="15" t="s">
        <v>29</v>
      </c>
      <c r="C13" s="16">
        <v>116.0</v>
      </c>
      <c r="D13" s="30">
        <v>2.3583333333333334</v>
      </c>
      <c r="E13" s="29">
        <f t="shared" si="18"/>
        <v>2.033045977</v>
      </c>
      <c r="F13" s="21">
        <f t="shared" si="2"/>
        <v>17</v>
      </c>
      <c r="G13" s="17">
        <f t="shared" si="3"/>
        <v>0.5151515152</v>
      </c>
      <c r="H13" s="30">
        <v>2.370833333333333</v>
      </c>
      <c r="I13" s="29">
        <f t="shared" si="19"/>
        <v>2.043821839</v>
      </c>
      <c r="J13" s="21">
        <f t="shared" si="5"/>
        <v>12</v>
      </c>
      <c r="K13" s="17">
        <f t="shared" si="6"/>
        <v>0.6666666667</v>
      </c>
      <c r="L13" s="30">
        <v>2.1145833333333335</v>
      </c>
      <c r="M13" s="29">
        <f t="shared" si="20"/>
        <v>1.822916667</v>
      </c>
      <c r="N13" s="21">
        <f t="shared" si="8"/>
        <v>6</v>
      </c>
      <c r="O13" s="17">
        <f t="shared" si="9"/>
        <v>0.8484848485</v>
      </c>
      <c r="P13" s="30">
        <v>2.2402777777777776</v>
      </c>
      <c r="Q13" s="29">
        <f t="shared" si="21"/>
        <v>1.931273946</v>
      </c>
      <c r="R13" s="21">
        <f t="shared" si="11"/>
        <v>6</v>
      </c>
      <c r="S13" s="17">
        <f t="shared" si="12"/>
        <v>0.8484848485</v>
      </c>
      <c r="T13" s="17">
        <f t="shared" si="13"/>
        <v>2.878787879</v>
      </c>
      <c r="U13" s="18">
        <v>10.0</v>
      </c>
    </row>
    <row r="14">
      <c r="A14" s="20" t="s">
        <v>30</v>
      </c>
      <c r="B14" s="15" t="s">
        <v>31</v>
      </c>
      <c r="C14" s="16">
        <v>126.6</v>
      </c>
      <c r="D14" s="30">
        <v>1.1944444444444444</v>
      </c>
      <c r="E14" s="29">
        <f>IF(ISNUMBER(D14),D14*200/$C14,"")</f>
        <v>1.886958048</v>
      </c>
      <c r="F14" s="21">
        <f t="shared" si="2"/>
        <v>12</v>
      </c>
      <c r="G14" s="17">
        <f t="shared" si="3"/>
        <v>0.6666666667</v>
      </c>
      <c r="H14" s="30">
        <v>1.3618055555555555</v>
      </c>
      <c r="I14" s="29">
        <f>IF(ISNUMBER(H14),H14*200/$C14,"")</f>
        <v>2.151351589</v>
      </c>
      <c r="J14" s="21">
        <f t="shared" si="5"/>
        <v>14</v>
      </c>
      <c r="K14" s="17">
        <f t="shared" si="6"/>
        <v>0.6060606061</v>
      </c>
      <c r="L14" s="30">
        <v>1.3194444444444444</v>
      </c>
      <c r="M14" s="29">
        <f>IF(ISNUMBER(L14),L14*200/$C14,"")</f>
        <v>2.084430402</v>
      </c>
      <c r="N14" s="21">
        <f t="shared" si="8"/>
        <v>15</v>
      </c>
      <c r="O14" s="17">
        <f t="shared" si="9"/>
        <v>0.5757575758</v>
      </c>
      <c r="P14" s="30">
        <v>1.2951388888888888</v>
      </c>
      <c r="Q14" s="29">
        <f>IF(ISNUMBER(P14),P14*200/$C14,"")</f>
        <v>2.046033</v>
      </c>
      <c r="R14" s="21">
        <f t="shared" si="11"/>
        <v>10</v>
      </c>
      <c r="S14" s="17">
        <f t="shared" si="12"/>
        <v>0.7272727273</v>
      </c>
      <c r="T14" s="17">
        <f t="shared" si="13"/>
        <v>2.575757576</v>
      </c>
      <c r="U14" s="18">
        <v>11.0</v>
      </c>
    </row>
    <row r="15">
      <c r="A15" s="14" t="s">
        <v>32</v>
      </c>
      <c r="B15" s="15" t="s">
        <v>33</v>
      </c>
      <c r="C15" s="21">
        <v>88.5</v>
      </c>
      <c r="D15" s="30">
        <v>1.7208333333333334</v>
      </c>
      <c r="E15" s="29">
        <f>IF(ISNUMBER(D15),D15*100/$C15,"")</f>
        <v>1.944444444</v>
      </c>
      <c r="F15" s="21">
        <f t="shared" si="2"/>
        <v>14</v>
      </c>
      <c r="G15" s="17">
        <f t="shared" si="3"/>
        <v>0.6060606061</v>
      </c>
      <c r="H15" s="30">
        <v>1.7930555555555556</v>
      </c>
      <c r="I15" s="29">
        <f>IF(ISNUMBER(H15),H15*100/$C15,"")</f>
        <v>2.026051475</v>
      </c>
      <c r="J15" s="21">
        <f t="shared" si="5"/>
        <v>10</v>
      </c>
      <c r="K15" s="17">
        <f t="shared" si="6"/>
        <v>0.7272727273</v>
      </c>
      <c r="L15" s="30">
        <v>1.7194444444444446</v>
      </c>
      <c r="M15" s="29">
        <f>IF(ISNUMBER(L15),L15*100/$C15,"")</f>
        <v>1.942875078</v>
      </c>
      <c r="N15" s="21">
        <f t="shared" si="8"/>
        <v>13</v>
      </c>
      <c r="O15" s="17">
        <f t="shared" si="9"/>
        <v>0.6363636364</v>
      </c>
      <c r="P15" s="30">
        <v>1.9569444444444444</v>
      </c>
      <c r="Q15" s="29">
        <f>IF(ISNUMBER(P15),P15*100/$C15,"")</f>
        <v>2.21123666</v>
      </c>
      <c r="R15" s="21">
        <f t="shared" si="11"/>
        <v>15</v>
      </c>
      <c r="S15" s="17">
        <f t="shared" si="12"/>
        <v>0.5757575758</v>
      </c>
      <c r="T15" s="17">
        <f t="shared" si="13"/>
        <v>2.545454545</v>
      </c>
      <c r="U15" s="18">
        <v>12.0</v>
      </c>
    </row>
    <row r="16">
      <c r="A16" s="22" t="s">
        <v>34</v>
      </c>
      <c r="B16" s="15" t="s">
        <v>35</v>
      </c>
      <c r="C16" s="19">
        <v>110.0</v>
      </c>
      <c r="D16" s="28">
        <v>1.1041666666666667</v>
      </c>
      <c r="E16" s="29">
        <f>IF(ISNUMBER(D16),D16*200/$C16,"")</f>
        <v>2.007575758</v>
      </c>
      <c r="F16" s="21">
        <f t="shared" si="2"/>
        <v>15</v>
      </c>
      <c r="G16" s="17">
        <f t="shared" si="3"/>
        <v>0.5757575758</v>
      </c>
      <c r="H16" s="28">
        <v>1.2444444444444445</v>
      </c>
      <c r="I16" s="29">
        <f>IF(ISNUMBER(H16),H16*200/$C16,"")</f>
        <v>2.262626263</v>
      </c>
      <c r="J16" s="21">
        <f t="shared" si="5"/>
        <v>16</v>
      </c>
      <c r="K16" s="17">
        <f t="shared" si="6"/>
        <v>0.5454545455</v>
      </c>
      <c r="L16" s="28">
        <v>1.1590277777777778</v>
      </c>
      <c r="M16" s="29">
        <f>IF(ISNUMBER(L16),L16*200/$C16,"")</f>
        <v>2.107323232</v>
      </c>
      <c r="N16" s="21">
        <f t="shared" si="8"/>
        <v>16</v>
      </c>
      <c r="O16" s="17">
        <f t="shared" si="9"/>
        <v>0.5454545455</v>
      </c>
      <c r="P16" s="28">
        <v>1.2333333333333334</v>
      </c>
      <c r="Q16" s="29">
        <f>IF(ISNUMBER(P16),P16*200/$C16,"")</f>
        <v>2.242424242</v>
      </c>
      <c r="R16" s="21">
        <f t="shared" si="11"/>
        <v>16</v>
      </c>
      <c r="S16" s="17">
        <f t="shared" si="12"/>
        <v>0.5454545455</v>
      </c>
      <c r="T16" s="17">
        <f t="shared" si="13"/>
        <v>2.212121212</v>
      </c>
      <c r="U16" s="18">
        <v>13.0</v>
      </c>
    </row>
    <row r="17">
      <c r="A17" s="14" t="s">
        <v>36</v>
      </c>
      <c r="B17" s="15" t="s">
        <v>37</v>
      </c>
      <c r="C17" s="16">
        <v>98.0</v>
      </c>
      <c r="D17" s="30">
        <v>1.7666666666666666</v>
      </c>
      <c r="E17" s="29">
        <f>IF(ISNUMBER(D17),D17*100/$C17,"")</f>
        <v>1.802721088</v>
      </c>
      <c r="F17" s="21">
        <f t="shared" si="2"/>
        <v>9</v>
      </c>
      <c r="G17" s="17">
        <f t="shared" si="3"/>
        <v>0.7575757576</v>
      </c>
      <c r="H17" s="30">
        <v>1.9131944444444444</v>
      </c>
      <c r="I17" s="29">
        <f t="shared" ref="I17:I18" si="22">IF(ISNUMBER(H17),H17*100/$C17,"")</f>
        <v>1.952239229</v>
      </c>
      <c r="J17" s="21">
        <f t="shared" si="5"/>
        <v>8</v>
      </c>
      <c r="K17" s="17">
        <f t="shared" si="6"/>
        <v>0.7878787879</v>
      </c>
      <c r="L17" s="31" t="s">
        <v>85</v>
      </c>
      <c r="M17" s="29" t="str">
        <f t="shared" ref="M17:M18" si="23">IF(ISNUMBER(L17),L17*100/$C17,"")</f>
        <v/>
      </c>
      <c r="N17" s="21" t="str">
        <f t="shared" si="8"/>
        <v/>
      </c>
      <c r="O17" s="17"/>
      <c r="P17" s="30">
        <v>2.046527777777778</v>
      </c>
      <c r="Q17" s="29">
        <f t="shared" ref="Q17:Q18" si="24">IF(ISNUMBER(P17),P17*100/$C17,"")</f>
        <v>2.088293651</v>
      </c>
      <c r="R17" s="21">
        <f t="shared" si="11"/>
        <v>13</v>
      </c>
      <c r="S17" s="17">
        <f t="shared" si="12"/>
        <v>0.6363636364</v>
      </c>
      <c r="T17" s="17">
        <f t="shared" si="13"/>
        <v>2.181818182</v>
      </c>
      <c r="U17" s="18">
        <v>14.0</v>
      </c>
    </row>
    <row r="18">
      <c r="A18" s="14" t="s">
        <v>38</v>
      </c>
      <c r="B18" s="20" t="s">
        <v>39</v>
      </c>
      <c r="C18" s="16">
        <v>98.8</v>
      </c>
      <c r="D18" s="32" t="s">
        <v>86</v>
      </c>
      <c r="E18" s="21" t="s">
        <v>86</v>
      </c>
      <c r="F18" s="21" t="str">
        <f t="shared" si="2"/>
        <v/>
      </c>
      <c r="G18" s="17"/>
      <c r="H18" s="28">
        <v>2.0131944444444443</v>
      </c>
      <c r="I18" s="29">
        <f t="shared" si="22"/>
        <v>2.037646199</v>
      </c>
      <c r="J18" s="21">
        <f t="shared" si="5"/>
        <v>11</v>
      </c>
      <c r="K18" s="17">
        <f t="shared" si="6"/>
        <v>0.696969697</v>
      </c>
      <c r="L18" s="28">
        <v>1.7520833333333334</v>
      </c>
      <c r="M18" s="29">
        <f t="shared" si="23"/>
        <v>1.773363698</v>
      </c>
      <c r="N18" s="21">
        <f t="shared" si="8"/>
        <v>5</v>
      </c>
      <c r="O18" s="17">
        <f t="shared" ref="O18:O27" si="25">(33-N18+1)/33</f>
        <v>0.8787878788</v>
      </c>
      <c r="P18" s="28">
        <v>2.1326388888888888</v>
      </c>
      <c r="Q18" s="29">
        <f t="shared" si="24"/>
        <v>2.158541386</v>
      </c>
      <c r="R18" s="21">
        <f t="shared" si="11"/>
        <v>14</v>
      </c>
      <c r="S18" s="17">
        <f t="shared" si="12"/>
        <v>0.6060606061</v>
      </c>
      <c r="T18" s="17">
        <f t="shared" si="13"/>
        <v>2.181818182</v>
      </c>
      <c r="U18" s="18">
        <v>15.0</v>
      </c>
    </row>
    <row r="19">
      <c r="A19" s="14" t="s">
        <v>40</v>
      </c>
      <c r="B19" s="15" t="s">
        <v>41</v>
      </c>
      <c r="C19" s="16">
        <v>120.0</v>
      </c>
      <c r="D19" s="28">
        <v>1.336111111111111</v>
      </c>
      <c r="E19" s="29">
        <f t="shared" ref="E19:E26" si="26">IF(ISNUMBER(D19),D19*200/$C19,"")</f>
        <v>2.226851852</v>
      </c>
      <c r="F19" s="21">
        <f t="shared" si="2"/>
        <v>20</v>
      </c>
      <c r="G19" s="17">
        <f>(33-F19+1)/33</f>
        <v>0.4242424242</v>
      </c>
      <c r="H19" s="28">
        <v>1.2979166666666666</v>
      </c>
      <c r="I19" s="29">
        <f t="shared" ref="I19:I26" si="27">IF(ISNUMBER(H19),H19*200/$C19,"")</f>
        <v>2.163194444</v>
      </c>
      <c r="J19" s="21">
        <f t="shared" si="5"/>
        <v>15</v>
      </c>
      <c r="K19" s="17">
        <f t="shared" si="6"/>
        <v>0.5757575758</v>
      </c>
      <c r="L19" s="28">
        <v>1.3659722222222221</v>
      </c>
      <c r="M19" s="29">
        <f t="shared" ref="M19:M26" si="28">IF(ISNUMBER(L19),L19*200/$C19,"")</f>
        <v>2.27662037</v>
      </c>
      <c r="N19" s="21">
        <f t="shared" si="8"/>
        <v>21</v>
      </c>
      <c r="O19" s="17">
        <f t="shared" si="25"/>
        <v>0.3939393939</v>
      </c>
      <c r="P19" s="28">
        <v>1.4055555555555554</v>
      </c>
      <c r="Q19" s="29">
        <f t="shared" ref="Q19:Q26" si="29">IF(ISNUMBER(P19),P19*200/$C19,"")</f>
        <v>2.342592593</v>
      </c>
      <c r="R19" s="21">
        <f t="shared" si="11"/>
        <v>18</v>
      </c>
      <c r="S19" s="17">
        <f t="shared" si="12"/>
        <v>0.4848484848</v>
      </c>
      <c r="T19" s="17">
        <f t="shared" si="13"/>
        <v>1.878787879</v>
      </c>
      <c r="U19" s="18">
        <v>16.0</v>
      </c>
    </row>
    <row r="20">
      <c r="A20" s="14" t="s">
        <v>42</v>
      </c>
      <c r="B20" s="15" t="s">
        <v>43</v>
      </c>
      <c r="C20" s="16">
        <v>126.6</v>
      </c>
      <c r="D20" s="33" t="s">
        <v>85</v>
      </c>
      <c r="E20" s="29" t="str">
        <f t="shared" si="26"/>
        <v/>
      </c>
      <c r="F20" s="21" t="str">
        <f t="shared" si="2"/>
        <v/>
      </c>
      <c r="G20" s="17"/>
      <c r="H20" s="28">
        <v>1.4590277777777778</v>
      </c>
      <c r="I20" s="29">
        <f t="shared" si="27"/>
        <v>2.304941197</v>
      </c>
      <c r="J20" s="21">
        <f t="shared" si="5"/>
        <v>17</v>
      </c>
      <c r="K20" s="17">
        <f t="shared" si="6"/>
        <v>0.5151515152</v>
      </c>
      <c r="L20" s="28">
        <v>1.2402777777777778</v>
      </c>
      <c r="M20" s="29">
        <f t="shared" si="28"/>
        <v>1.959364578</v>
      </c>
      <c r="N20" s="21">
        <f t="shared" si="8"/>
        <v>14</v>
      </c>
      <c r="O20" s="17">
        <f t="shared" si="25"/>
        <v>0.6060606061</v>
      </c>
      <c r="P20" s="28">
        <v>1.30625</v>
      </c>
      <c r="Q20" s="29">
        <f t="shared" si="29"/>
        <v>2.063586098</v>
      </c>
      <c r="R20" s="21">
        <f t="shared" si="11"/>
        <v>11</v>
      </c>
      <c r="S20" s="17">
        <f t="shared" si="12"/>
        <v>0.696969697</v>
      </c>
      <c r="T20" s="17">
        <f t="shared" si="13"/>
        <v>1.818181818</v>
      </c>
      <c r="U20" s="18">
        <v>17.0</v>
      </c>
    </row>
    <row r="21">
      <c r="A21" s="14" t="s">
        <v>44</v>
      </c>
      <c r="B21" s="15" t="s">
        <v>45</v>
      </c>
      <c r="C21" s="19">
        <v>122.0</v>
      </c>
      <c r="D21" s="30">
        <v>1.270138888888889</v>
      </c>
      <c r="E21" s="29">
        <f t="shared" si="26"/>
        <v>2.0821949</v>
      </c>
      <c r="F21" s="21">
        <f t="shared" si="2"/>
        <v>18</v>
      </c>
      <c r="G21" s="17">
        <f t="shared" ref="G21:G34" si="30">(33-F21+1)/33</f>
        <v>0.4848484848</v>
      </c>
      <c r="H21" s="30">
        <v>1.5291666666666666</v>
      </c>
      <c r="I21" s="29">
        <f t="shared" si="27"/>
        <v>2.506830601</v>
      </c>
      <c r="J21" s="21">
        <f t="shared" si="5"/>
        <v>22</v>
      </c>
      <c r="K21" s="17">
        <f t="shared" si="6"/>
        <v>0.3636363636</v>
      </c>
      <c r="L21" s="30">
        <v>1.3527777777777779</v>
      </c>
      <c r="M21" s="29">
        <f t="shared" si="28"/>
        <v>2.217668488</v>
      </c>
      <c r="N21" s="21">
        <f t="shared" si="8"/>
        <v>18</v>
      </c>
      <c r="O21" s="17">
        <f t="shared" si="25"/>
        <v>0.4848484848</v>
      </c>
      <c r="P21" s="30">
        <v>1.6395833333333334</v>
      </c>
      <c r="Q21" s="29">
        <f t="shared" si="29"/>
        <v>2.68784153</v>
      </c>
      <c r="R21" s="21">
        <f t="shared" si="11"/>
        <v>22</v>
      </c>
      <c r="S21" s="17">
        <f t="shared" si="12"/>
        <v>0.3636363636</v>
      </c>
      <c r="T21" s="17">
        <f t="shared" si="13"/>
        <v>1.696969697</v>
      </c>
      <c r="U21" s="18">
        <v>18.0</v>
      </c>
    </row>
    <row r="22">
      <c r="A22" s="14" t="s">
        <v>47</v>
      </c>
      <c r="B22" s="15" t="s">
        <v>48</v>
      </c>
      <c r="C22" s="16">
        <v>105.1</v>
      </c>
      <c r="D22" s="28">
        <v>1.3375</v>
      </c>
      <c r="E22" s="29">
        <f t="shared" si="26"/>
        <v>2.545195052</v>
      </c>
      <c r="F22" s="21">
        <f t="shared" si="2"/>
        <v>23</v>
      </c>
      <c r="G22" s="17">
        <f t="shared" si="30"/>
        <v>0.3333333333</v>
      </c>
      <c r="H22" s="28">
        <v>1.2284722222222222</v>
      </c>
      <c r="I22" s="29">
        <f t="shared" si="27"/>
        <v>2.337720689</v>
      </c>
      <c r="J22" s="21">
        <f t="shared" si="5"/>
        <v>19</v>
      </c>
      <c r="K22" s="17">
        <f t="shared" si="6"/>
        <v>0.4545454545</v>
      </c>
      <c r="L22" s="28">
        <v>1.1895833333333334</v>
      </c>
      <c r="M22" s="29">
        <f t="shared" si="28"/>
        <v>2.263717095</v>
      </c>
      <c r="N22" s="21">
        <f t="shared" si="8"/>
        <v>20</v>
      </c>
      <c r="O22" s="17">
        <f t="shared" si="25"/>
        <v>0.4242424242</v>
      </c>
      <c r="P22" s="28">
        <v>1.2583333333333333</v>
      </c>
      <c r="Q22" s="29">
        <f t="shared" si="29"/>
        <v>2.394544878</v>
      </c>
      <c r="R22" s="21">
        <f t="shared" si="11"/>
        <v>19</v>
      </c>
      <c r="S22" s="17">
        <f t="shared" si="12"/>
        <v>0.4545454545</v>
      </c>
      <c r="T22" s="17">
        <f t="shared" si="13"/>
        <v>1.666666667</v>
      </c>
      <c r="U22" s="18">
        <v>19.0</v>
      </c>
    </row>
    <row r="23">
      <c r="A23" s="14" t="s">
        <v>49</v>
      </c>
      <c r="B23" s="20" t="s">
        <v>50</v>
      </c>
      <c r="C23" s="21">
        <v>107.7</v>
      </c>
      <c r="D23" s="28">
        <v>1.1493055555555556</v>
      </c>
      <c r="E23" s="29">
        <f t="shared" si="26"/>
        <v>2.134272155</v>
      </c>
      <c r="F23" s="21">
        <f t="shared" si="2"/>
        <v>19</v>
      </c>
      <c r="G23" s="17">
        <f t="shared" si="30"/>
        <v>0.4545454545</v>
      </c>
      <c r="H23" s="28">
        <v>1.3388888888888888</v>
      </c>
      <c r="I23" s="29">
        <f t="shared" si="27"/>
        <v>2.486330341</v>
      </c>
      <c r="J23" s="21">
        <f t="shared" si="5"/>
        <v>21</v>
      </c>
      <c r="K23" s="17">
        <f t="shared" si="6"/>
        <v>0.3939393939</v>
      </c>
      <c r="L23" s="28">
        <v>1.5659722222222223</v>
      </c>
      <c r="M23" s="29">
        <f t="shared" si="28"/>
        <v>2.908026411</v>
      </c>
      <c r="N23" s="21">
        <f t="shared" si="8"/>
        <v>26</v>
      </c>
      <c r="O23" s="17">
        <f t="shared" si="25"/>
        <v>0.2424242424</v>
      </c>
      <c r="P23" s="28">
        <v>1.2361111111111112</v>
      </c>
      <c r="Q23" s="29">
        <f t="shared" si="29"/>
        <v>2.295470958</v>
      </c>
      <c r="R23" s="21">
        <f t="shared" si="11"/>
        <v>17</v>
      </c>
      <c r="S23" s="17">
        <f t="shared" si="12"/>
        <v>0.5151515152</v>
      </c>
      <c r="T23" s="17">
        <f t="shared" si="13"/>
        <v>1.606060606</v>
      </c>
      <c r="U23" s="18">
        <v>20.0</v>
      </c>
    </row>
    <row r="24">
      <c r="A24" s="14" t="s">
        <v>51</v>
      </c>
      <c r="B24" s="15" t="s">
        <v>52</v>
      </c>
      <c r="C24" s="19">
        <v>110.0</v>
      </c>
      <c r="D24" s="28">
        <v>1.336111111111111</v>
      </c>
      <c r="E24" s="29">
        <f t="shared" si="26"/>
        <v>2.429292929</v>
      </c>
      <c r="F24" s="21">
        <f t="shared" si="2"/>
        <v>22</v>
      </c>
      <c r="G24" s="17">
        <f t="shared" si="30"/>
        <v>0.3636363636</v>
      </c>
      <c r="H24" s="28">
        <v>1.3875</v>
      </c>
      <c r="I24" s="29">
        <f t="shared" si="27"/>
        <v>2.522727273</v>
      </c>
      <c r="J24" s="21">
        <f t="shared" si="5"/>
        <v>23</v>
      </c>
      <c r="K24" s="17">
        <f t="shared" si="6"/>
        <v>0.3333333333</v>
      </c>
      <c r="L24" s="28">
        <v>1.3479166666666667</v>
      </c>
      <c r="M24" s="29">
        <f t="shared" si="28"/>
        <v>2.450757576</v>
      </c>
      <c r="N24" s="21">
        <f t="shared" si="8"/>
        <v>22</v>
      </c>
      <c r="O24" s="17">
        <f t="shared" si="25"/>
        <v>0.3636363636</v>
      </c>
      <c r="P24" s="28">
        <v>1.3333333333333333</v>
      </c>
      <c r="Q24" s="29">
        <f t="shared" si="29"/>
        <v>2.424242424</v>
      </c>
      <c r="R24" s="21">
        <f t="shared" si="11"/>
        <v>20</v>
      </c>
      <c r="S24" s="17">
        <f t="shared" si="12"/>
        <v>0.4242424242</v>
      </c>
      <c r="T24" s="17">
        <f t="shared" si="13"/>
        <v>1.484848485</v>
      </c>
      <c r="U24" s="18">
        <v>21.0</v>
      </c>
    </row>
    <row r="25">
      <c r="A25" s="14" t="s">
        <v>53</v>
      </c>
      <c r="B25" s="15" t="s">
        <v>54</v>
      </c>
      <c r="C25" s="16">
        <v>126.6</v>
      </c>
      <c r="D25" s="30">
        <v>1.417361111111111</v>
      </c>
      <c r="E25" s="29">
        <f t="shared" si="26"/>
        <v>2.239117079</v>
      </c>
      <c r="F25" s="21">
        <f t="shared" si="2"/>
        <v>21</v>
      </c>
      <c r="G25" s="17">
        <f t="shared" si="30"/>
        <v>0.3939393939</v>
      </c>
      <c r="H25" s="30">
        <v>1.51875</v>
      </c>
      <c r="I25" s="29">
        <f t="shared" si="27"/>
        <v>2.3992891</v>
      </c>
      <c r="J25" s="21">
        <f t="shared" si="5"/>
        <v>20</v>
      </c>
      <c r="K25" s="17">
        <f t="shared" si="6"/>
        <v>0.4242424242</v>
      </c>
      <c r="L25" s="30">
        <v>1.3388888888888888</v>
      </c>
      <c r="M25" s="29">
        <f t="shared" si="28"/>
        <v>2.115148324</v>
      </c>
      <c r="N25" s="21">
        <f t="shared" si="8"/>
        <v>17</v>
      </c>
      <c r="O25" s="17">
        <f t="shared" si="25"/>
        <v>0.5151515152</v>
      </c>
      <c r="P25" s="30" t="s">
        <v>85</v>
      </c>
      <c r="Q25" s="29" t="str">
        <f t="shared" si="29"/>
        <v/>
      </c>
      <c r="R25" s="21" t="str">
        <f t="shared" si="11"/>
        <v/>
      </c>
      <c r="S25" s="17"/>
      <c r="T25" s="17">
        <f t="shared" si="13"/>
        <v>1.333333333</v>
      </c>
      <c r="U25" s="18">
        <v>22.0</v>
      </c>
    </row>
    <row r="26">
      <c r="A26" s="14" t="s">
        <v>55</v>
      </c>
      <c r="B26" s="15" t="s">
        <v>56</v>
      </c>
      <c r="C26" s="16">
        <v>126.6</v>
      </c>
      <c r="D26" s="28">
        <v>1.7631944444444445</v>
      </c>
      <c r="E26" s="29">
        <f t="shared" si="26"/>
        <v>2.785457258</v>
      </c>
      <c r="F26" s="21">
        <f t="shared" si="2"/>
        <v>25</v>
      </c>
      <c r="G26" s="17">
        <f t="shared" si="30"/>
        <v>0.2727272727</v>
      </c>
      <c r="H26" s="28">
        <v>1.7791666666666666</v>
      </c>
      <c r="I26" s="29">
        <f t="shared" si="27"/>
        <v>2.810689837</v>
      </c>
      <c r="J26" s="21">
        <f t="shared" si="5"/>
        <v>25</v>
      </c>
      <c r="K26" s="17">
        <f t="shared" si="6"/>
        <v>0.2727272727</v>
      </c>
      <c r="L26" s="28">
        <v>1.2222222222222223</v>
      </c>
      <c r="M26" s="29">
        <f t="shared" si="28"/>
        <v>1.930840793</v>
      </c>
      <c r="N26" s="21">
        <f t="shared" si="8"/>
        <v>12</v>
      </c>
      <c r="O26" s="17">
        <f t="shared" si="25"/>
        <v>0.6666666667</v>
      </c>
      <c r="P26" s="33" t="s">
        <v>85</v>
      </c>
      <c r="Q26" s="29" t="str">
        <f t="shared" si="29"/>
        <v/>
      </c>
      <c r="R26" s="21" t="str">
        <f t="shared" si="11"/>
        <v/>
      </c>
      <c r="S26" s="17"/>
      <c r="T26" s="17">
        <f t="shared" si="13"/>
        <v>1.212121212</v>
      </c>
      <c r="U26" s="18">
        <v>23.0</v>
      </c>
    </row>
    <row r="27">
      <c r="A27" s="14" t="s">
        <v>57</v>
      </c>
      <c r="B27" s="15" t="s">
        <v>58</v>
      </c>
      <c r="C27" s="16">
        <v>131.2</v>
      </c>
      <c r="D27" s="30">
        <v>2.3125</v>
      </c>
      <c r="E27" s="29">
        <f>IF(ISNUMBER(D27),D27*100/$C27,"")</f>
        <v>1.76257622</v>
      </c>
      <c r="F27" s="21">
        <f t="shared" si="2"/>
        <v>6</v>
      </c>
      <c r="G27" s="17">
        <f t="shared" si="30"/>
        <v>0.8484848485</v>
      </c>
      <c r="H27" s="31" t="s">
        <v>86</v>
      </c>
      <c r="I27" s="29" t="str">
        <f>IF(ISNUMBER(H27),H27*100/$C27,"")</f>
        <v/>
      </c>
      <c r="J27" s="21" t="str">
        <f t="shared" si="5"/>
        <v/>
      </c>
      <c r="K27" s="17"/>
      <c r="L27" s="30">
        <v>3.75</v>
      </c>
      <c r="M27" s="29">
        <f>IF(ISNUMBER(L27),L27*100/$C27,"")</f>
        <v>2.858231707</v>
      </c>
      <c r="N27" s="21">
        <f t="shared" si="8"/>
        <v>25</v>
      </c>
      <c r="O27" s="17">
        <f t="shared" si="25"/>
        <v>0.2727272727</v>
      </c>
      <c r="P27" s="34" t="s">
        <v>86</v>
      </c>
      <c r="Q27" s="29" t="str">
        <f>IF(ISNUMBER(P27),P27*100/$C27,"")</f>
        <v/>
      </c>
      <c r="R27" s="21" t="str">
        <f t="shared" si="11"/>
        <v/>
      </c>
      <c r="S27" s="17"/>
      <c r="T27" s="17">
        <f t="shared" si="13"/>
        <v>1.121212121</v>
      </c>
      <c r="U27" s="18">
        <v>24.0</v>
      </c>
    </row>
    <row r="28">
      <c r="A28" s="14" t="s">
        <v>59</v>
      </c>
      <c r="B28" s="15" t="s">
        <v>60</v>
      </c>
      <c r="C28" s="16">
        <v>126.6</v>
      </c>
      <c r="D28" s="28">
        <v>1.2805555555555554</v>
      </c>
      <c r="E28" s="29">
        <f t="shared" ref="E28:E30" si="31">IF(ISNUMBER(D28),D28*200/$C28,"")</f>
        <v>2.022994559</v>
      </c>
      <c r="F28" s="21">
        <f t="shared" si="2"/>
        <v>16</v>
      </c>
      <c r="G28" s="17">
        <f t="shared" si="30"/>
        <v>0.5454545455</v>
      </c>
      <c r="H28" s="28">
        <v>1.4590277777777778</v>
      </c>
      <c r="I28" s="29">
        <f t="shared" ref="I28:I30" si="32">IF(ISNUMBER(H28),H28*200/$C28,"")</f>
        <v>2.304941197</v>
      </c>
      <c r="J28" s="21">
        <f t="shared" si="5"/>
        <v>17</v>
      </c>
      <c r="K28" s="17">
        <f t="shared" ref="K28:K35" si="33">(33-J28+1)/33</f>
        <v>0.5151515152</v>
      </c>
      <c r="L28" s="33" t="s">
        <v>85</v>
      </c>
      <c r="M28" s="29" t="str">
        <f t="shared" ref="M28:M30" si="34">IF(ISNUMBER(L28),L28*200/$C28,"")</f>
        <v/>
      </c>
      <c r="N28" s="21" t="str">
        <f t="shared" si="8"/>
        <v/>
      </c>
      <c r="O28" s="17"/>
      <c r="P28" s="33" t="s">
        <v>85</v>
      </c>
      <c r="Q28" s="29" t="str">
        <f t="shared" ref="Q28:Q30" si="35">IF(ISNUMBER(P28),P28*200/$C28,"")</f>
        <v/>
      </c>
      <c r="R28" s="21" t="str">
        <f t="shared" si="11"/>
        <v/>
      </c>
      <c r="S28" s="17"/>
      <c r="T28" s="17">
        <f t="shared" si="13"/>
        <v>1.060606061</v>
      </c>
      <c r="U28" s="18">
        <v>25.0</v>
      </c>
    </row>
    <row r="29">
      <c r="A29" s="14" t="s">
        <v>61</v>
      </c>
      <c r="B29" s="15" t="s">
        <v>62</v>
      </c>
      <c r="C29" s="19">
        <v>110.0</v>
      </c>
      <c r="D29" s="28">
        <v>1.8534722222222222</v>
      </c>
      <c r="E29" s="29">
        <f t="shared" si="31"/>
        <v>3.369949495</v>
      </c>
      <c r="F29" s="21">
        <f t="shared" si="2"/>
        <v>28</v>
      </c>
      <c r="G29" s="17">
        <f t="shared" si="30"/>
        <v>0.1818181818</v>
      </c>
      <c r="H29" s="28">
        <v>1.7861111111111112</v>
      </c>
      <c r="I29" s="29">
        <f t="shared" si="32"/>
        <v>3.247474747</v>
      </c>
      <c r="J29" s="21">
        <f t="shared" si="5"/>
        <v>30</v>
      </c>
      <c r="K29" s="17">
        <f t="shared" si="33"/>
        <v>0.1212121212</v>
      </c>
      <c r="L29" s="28">
        <v>1.4284722222222221</v>
      </c>
      <c r="M29" s="29">
        <f t="shared" si="34"/>
        <v>2.597222222</v>
      </c>
      <c r="N29" s="21">
        <f t="shared" si="8"/>
        <v>24</v>
      </c>
      <c r="O29" s="17">
        <f t="shared" ref="O29:O30" si="36">(33-N29+1)/33</f>
        <v>0.303030303</v>
      </c>
      <c r="P29" s="28">
        <v>1.3763888888888889</v>
      </c>
      <c r="Q29" s="29">
        <f t="shared" si="35"/>
        <v>2.502525253</v>
      </c>
      <c r="R29" s="21">
        <f t="shared" si="11"/>
        <v>21</v>
      </c>
      <c r="S29" s="17">
        <f>(33-R29+1)/33</f>
        <v>0.3939393939</v>
      </c>
      <c r="T29" s="17">
        <f t="shared" si="13"/>
        <v>1</v>
      </c>
      <c r="U29" s="18">
        <v>26.0</v>
      </c>
    </row>
    <row r="30">
      <c r="A30" s="14" t="s">
        <v>63</v>
      </c>
      <c r="B30" s="15" t="s">
        <v>64</v>
      </c>
      <c r="C30" s="16">
        <v>126.6</v>
      </c>
      <c r="D30" s="28">
        <v>1.7347222222222223</v>
      </c>
      <c r="E30" s="29">
        <f t="shared" si="31"/>
        <v>2.740477444</v>
      </c>
      <c r="F30" s="21">
        <f t="shared" si="2"/>
        <v>24</v>
      </c>
      <c r="G30" s="17">
        <f t="shared" si="30"/>
        <v>0.303030303</v>
      </c>
      <c r="H30" s="28">
        <v>1.7784722222222222</v>
      </c>
      <c r="I30" s="29">
        <f t="shared" si="32"/>
        <v>2.809592768</v>
      </c>
      <c r="J30" s="21">
        <f t="shared" si="5"/>
        <v>24</v>
      </c>
      <c r="K30" s="17">
        <f t="shared" si="33"/>
        <v>0.303030303</v>
      </c>
      <c r="L30" s="28">
        <v>1.5666666666666667</v>
      </c>
      <c r="M30" s="29">
        <f t="shared" si="34"/>
        <v>2.474986835</v>
      </c>
      <c r="N30" s="21">
        <f t="shared" si="8"/>
        <v>23</v>
      </c>
      <c r="O30" s="17">
        <f t="shared" si="36"/>
        <v>0.3333333333</v>
      </c>
      <c r="P30" s="33" t="s">
        <v>85</v>
      </c>
      <c r="Q30" s="29" t="str">
        <f t="shared" si="35"/>
        <v/>
      </c>
      <c r="R30" s="21" t="str">
        <f t="shared" si="11"/>
        <v/>
      </c>
      <c r="S30" s="17"/>
      <c r="T30" s="17">
        <f t="shared" si="13"/>
        <v>0.9393939394</v>
      </c>
      <c r="U30" s="18">
        <v>27.0</v>
      </c>
    </row>
    <row r="31">
      <c r="A31" s="14" t="s">
        <v>65</v>
      </c>
      <c r="B31" s="15" t="s">
        <v>66</v>
      </c>
      <c r="C31" s="21">
        <v>125.0</v>
      </c>
      <c r="D31" s="28">
        <v>2.373611111111111</v>
      </c>
      <c r="E31" s="29">
        <f>IF(ISNUMBER(D31),D31*100/$C31,"")</f>
        <v>1.898888889</v>
      </c>
      <c r="F31" s="21">
        <f t="shared" si="2"/>
        <v>13</v>
      </c>
      <c r="G31" s="17">
        <f t="shared" si="30"/>
        <v>0.6363636364</v>
      </c>
      <c r="H31" s="30">
        <v>3.75</v>
      </c>
      <c r="I31" s="29">
        <f>IF(ISNUMBER(H31),H31*100/$C31,"")</f>
        <v>3</v>
      </c>
      <c r="J31" s="21">
        <f t="shared" si="5"/>
        <v>27</v>
      </c>
      <c r="K31" s="17">
        <f t="shared" si="33"/>
        <v>0.2121212121</v>
      </c>
      <c r="L31" s="35" t="s">
        <v>85</v>
      </c>
      <c r="M31" s="29" t="str">
        <f>IF(ISNUMBER(L31),L31*100/$C31,"")</f>
        <v/>
      </c>
      <c r="N31" s="21" t="str">
        <f t="shared" si="8"/>
        <v/>
      </c>
      <c r="O31" s="17"/>
      <c r="P31" s="35" t="s">
        <v>85</v>
      </c>
      <c r="Q31" s="29" t="str">
        <f>IF(ISNUMBER(P31),P31*100/$C31,"")</f>
        <v/>
      </c>
      <c r="R31" s="21" t="str">
        <f t="shared" si="11"/>
        <v/>
      </c>
      <c r="S31" s="17"/>
      <c r="T31" s="17">
        <f t="shared" si="13"/>
        <v>0.8484848485</v>
      </c>
      <c r="U31" s="18">
        <v>28.0</v>
      </c>
    </row>
    <row r="32">
      <c r="A32" s="14" t="s">
        <v>67</v>
      </c>
      <c r="B32" s="15" t="s">
        <v>68</v>
      </c>
      <c r="C32" s="16">
        <v>126.6</v>
      </c>
      <c r="D32" s="28">
        <v>1.9</v>
      </c>
      <c r="E32" s="29">
        <f>IF(ISNUMBER(D32),D32*200/$C32,"")</f>
        <v>3.001579779</v>
      </c>
      <c r="F32" s="21">
        <f t="shared" si="2"/>
        <v>27</v>
      </c>
      <c r="G32" s="17">
        <f t="shared" si="30"/>
        <v>0.2121212121</v>
      </c>
      <c r="H32" s="28">
        <v>2.078472222222222</v>
      </c>
      <c r="I32" s="29">
        <f>IF(ISNUMBER(H32),H32*200/$C32,"")</f>
        <v>3.283526417</v>
      </c>
      <c r="J32" s="21">
        <f t="shared" si="5"/>
        <v>31</v>
      </c>
      <c r="K32" s="17">
        <f t="shared" si="33"/>
        <v>0.09090909091</v>
      </c>
      <c r="L32" s="28">
        <v>1.4208333333333334</v>
      </c>
      <c r="M32" s="29">
        <f>IF(ISNUMBER(L32),L32*200/$C32,"")</f>
        <v>2.244602422</v>
      </c>
      <c r="N32" s="21">
        <f t="shared" si="8"/>
        <v>19</v>
      </c>
      <c r="O32" s="17">
        <f t="shared" ref="O32:O33" si="37">(33-N32+1)/33</f>
        <v>0.4545454545</v>
      </c>
      <c r="P32" s="33" t="s">
        <v>85</v>
      </c>
      <c r="Q32" s="29" t="str">
        <f>IF(ISNUMBER(P32),P32*200/$C32,"")</f>
        <v/>
      </c>
      <c r="R32" s="21" t="str">
        <f t="shared" si="11"/>
        <v/>
      </c>
      <c r="S32" s="17"/>
      <c r="T32" s="17">
        <f t="shared" si="13"/>
        <v>0.7575757576</v>
      </c>
      <c r="U32" s="18">
        <v>29.0</v>
      </c>
    </row>
    <row r="33">
      <c r="A33" s="14" t="s">
        <v>69</v>
      </c>
      <c r="B33" s="15" t="s">
        <v>70</v>
      </c>
      <c r="C33" s="21">
        <v>125.0</v>
      </c>
      <c r="D33" s="30">
        <v>3.75</v>
      </c>
      <c r="E33" s="29">
        <f>IF(ISNUMBER(D33),D33*100/$C33,"")</f>
        <v>3</v>
      </c>
      <c r="F33" s="21">
        <f t="shared" si="2"/>
        <v>26</v>
      </c>
      <c r="G33" s="17">
        <f t="shared" si="30"/>
        <v>0.2424242424</v>
      </c>
      <c r="H33" s="30">
        <v>3.75</v>
      </c>
      <c r="I33" s="29">
        <f>IF(ISNUMBER(H33),H33*100/$C33,"")</f>
        <v>3</v>
      </c>
      <c r="J33" s="21">
        <f t="shared" si="5"/>
        <v>27</v>
      </c>
      <c r="K33" s="17">
        <f t="shared" si="33"/>
        <v>0.2121212121</v>
      </c>
      <c r="L33" s="30">
        <v>3.75</v>
      </c>
      <c r="M33" s="29">
        <f>IF(ISNUMBER(L33),L33*100/$C33,"")</f>
        <v>3</v>
      </c>
      <c r="N33" s="21">
        <f t="shared" si="8"/>
        <v>27</v>
      </c>
      <c r="O33" s="17">
        <f t="shared" si="37"/>
        <v>0.2121212121</v>
      </c>
      <c r="P33" s="31" t="s">
        <v>85</v>
      </c>
      <c r="Q33" s="29" t="str">
        <f>IF(ISNUMBER(P33),P33*100/$C33,"")</f>
        <v/>
      </c>
      <c r="R33" s="21" t="str">
        <f t="shared" si="11"/>
        <v/>
      </c>
      <c r="S33" s="17"/>
      <c r="T33" s="17">
        <f t="shared" si="13"/>
        <v>0.6666666667</v>
      </c>
      <c r="U33" s="18">
        <v>30.0</v>
      </c>
    </row>
    <row r="34">
      <c r="A34" s="14" t="s">
        <v>71</v>
      </c>
      <c r="B34" s="20" t="s">
        <v>72</v>
      </c>
      <c r="C34" s="19">
        <v>135.0</v>
      </c>
      <c r="D34" s="28">
        <v>2.3965277777777776</v>
      </c>
      <c r="E34" s="29">
        <f t="shared" ref="E34:E36" si="38">IF(ISNUMBER(D34),D34*200/$C34,"")</f>
        <v>3.550411523</v>
      </c>
      <c r="F34" s="21">
        <f t="shared" si="2"/>
        <v>29</v>
      </c>
      <c r="G34" s="17">
        <f t="shared" si="30"/>
        <v>0.1515151515</v>
      </c>
      <c r="H34" s="28">
        <v>1.9180555555555556</v>
      </c>
      <c r="I34" s="29">
        <f t="shared" ref="I34:I36" si="39">IF(ISNUMBER(H34),H34*200/$C34,"")</f>
        <v>2.841563786</v>
      </c>
      <c r="J34" s="21">
        <f t="shared" si="5"/>
        <v>26</v>
      </c>
      <c r="K34" s="17">
        <f t="shared" si="33"/>
        <v>0.2424242424</v>
      </c>
      <c r="L34" s="33" t="s">
        <v>85</v>
      </c>
      <c r="M34" s="29" t="str">
        <f t="shared" ref="M34:M36" si="40">IF(ISNUMBER(L34),L34*200/$C34,"")</f>
        <v/>
      </c>
      <c r="N34" s="21" t="str">
        <f t="shared" si="8"/>
        <v/>
      </c>
      <c r="O34" s="17"/>
      <c r="P34" s="33" t="s">
        <v>85</v>
      </c>
      <c r="Q34" s="29" t="str">
        <f t="shared" ref="Q34:Q36" si="41">IF(ISNUMBER(P34),P34*200/$C34,"")</f>
        <v/>
      </c>
      <c r="R34" s="21" t="str">
        <f t="shared" si="11"/>
        <v/>
      </c>
      <c r="S34" s="17"/>
      <c r="T34" s="17">
        <f t="shared" si="13"/>
        <v>0.3939393939</v>
      </c>
      <c r="U34" s="18">
        <v>31.0</v>
      </c>
    </row>
    <row r="35">
      <c r="A35" s="14" t="s">
        <v>73</v>
      </c>
      <c r="B35" s="20" t="s">
        <v>74</v>
      </c>
      <c r="C35" s="19">
        <v>122.0</v>
      </c>
      <c r="D35" s="33" t="s">
        <v>85</v>
      </c>
      <c r="E35" s="29" t="str">
        <f t="shared" si="38"/>
        <v/>
      </c>
      <c r="F35" s="21" t="str">
        <f t="shared" si="2"/>
        <v/>
      </c>
      <c r="G35" s="17"/>
      <c r="H35" s="28">
        <v>1.8416666666666666</v>
      </c>
      <c r="I35" s="29">
        <f t="shared" si="39"/>
        <v>3.019125683</v>
      </c>
      <c r="J35" s="21">
        <f t="shared" si="5"/>
        <v>29</v>
      </c>
      <c r="K35" s="17">
        <f t="shared" si="33"/>
        <v>0.1515151515</v>
      </c>
      <c r="L35" s="33" t="s">
        <v>87</v>
      </c>
      <c r="M35" s="29" t="str">
        <f t="shared" si="40"/>
        <v/>
      </c>
      <c r="N35" s="21" t="str">
        <f t="shared" si="8"/>
        <v/>
      </c>
      <c r="O35" s="17"/>
      <c r="P35" s="33" t="s">
        <v>85</v>
      </c>
      <c r="Q35" s="29" t="str">
        <f t="shared" si="41"/>
        <v/>
      </c>
      <c r="R35" s="21" t="str">
        <f t="shared" si="11"/>
        <v/>
      </c>
      <c r="S35" s="17"/>
      <c r="T35" s="17">
        <f t="shared" si="13"/>
        <v>0.1515151515</v>
      </c>
      <c r="U35" s="18">
        <v>32.0</v>
      </c>
    </row>
    <row r="36">
      <c r="A36" s="14" t="s">
        <v>75</v>
      </c>
      <c r="B36" s="15" t="s">
        <v>76</v>
      </c>
      <c r="C36" s="19">
        <v>110.0</v>
      </c>
      <c r="D36" s="33" t="s">
        <v>86</v>
      </c>
      <c r="E36" s="29" t="str">
        <f t="shared" si="38"/>
        <v/>
      </c>
      <c r="F36" s="21" t="str">
        <f t="shared" si="2"/>
        <v/>
      </c>
      <c r="G36" s="17"/>
      <c r="H36" s="33" t="s">
        <v>85</v>
      </c>
      <c r="I36" s="29" t="str">
        <f t="shared" si="39"/>
        <v/>
      </c>
      <c r="J36" s="21" t="str">
        <f t="shared" si="5"/>
        <v/>
      </c>
      <c r="K36" s="17"/>
      <c r="L36" s="32" t="s">
        <v>85</v>
      </c>
      <c r="M36" s="29" t="str">
        <f t="shared" si="40"/>
        <v/>
      </c>
      <c r="N36" s="21" t="str">
        <f t="shared" si="8"/>
        <v/>
      </c>
      <c r="O36" s="17"/>
      <c r="P36" s="32" t="s">
        <v>85</v>
      </c>
      <c r="Q36" s="29" t="str">
        <f t="shared" si="41"/>
        <v/>
      </c>
      <c r="R36" s="21" t="str">
        <f t="shared" si="11"/>
        <v/>
      </c>
      <c r="S36" s="17"/>
      <c r="T36" s="17">
        <f t="shared" si="13"/>
        <v>0</v>
      </c>
      <c r="U36" s="18">
        <v>33.0</v>
      </c>
    </row>
  </sheetData>
  <mergeCells count="5">
    <mergeCell ref="A1:S1"/>
    <mergeCell ref="D2:G2"/>
    <mergeCell ref="H2:K2"/>
    <mergeCell ref="L2:O2"/>
    <mergeCell ref="P2:S2"/>
  </mergeCells>
  <drawing r:id="rId1"/>
</worksheet>
</file>